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totalworkplace-my.sharepoint.com/personal/florian_socquet-juglard_totalenergies_com/Documents/Projets Copilot/"/>
    </mc:Choice>
  </mc:AlternateContent>
  <xr:revisionPtr revIDLastSave="401" documentId="13_ncr:1_{38655662-AC38-47A3-AE4F-36A2DDAD03C9}" xr6:coauthVersionLast="47" xr6:coauthVersionMax="47" xr10:uidLastSave="{90EF527D-5FE3-4539-9C57-D65B7DF93C4D}"/>
  <bookViews>
    <workbookView xWindow="38280" yWindow="-120" windowWidth="38640" windowHeight="23520" xr2:uid="{755DE3E7-923F-49D9-B567-E3E44681D601}"/>
  </bookViews>
  <sheets>
    <sheet name="faire le test" sheetId="8" r:id="rId1"/>
    <sheet name="Résultats" sheetId="15" r:id="rId2"/>
    <sheet name="résultats détaillés" sheetId="4" state="hidden" r:id="rId3"/>
    <sheet name="Synthese" sheetId="1" state="hidden" r:id="rId4"/>
  </sheets>
  <definedNames>
    <definedName name="_xlnm._FilterDatabase" localSheetId="3" hidden="1">Synthese!$A$7:$AA$7</definedName>
  </definedNames>
  <calcPr calcId="191028" iterateDelta="1.0000000000000001E-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9" i="4" l="1"/>
  <c r="W30" i="4"/>
  <c r="W85" i="4" s="1"/>
  <c r="N31" i="4"/>
  <c r="N86" i="4" s="1"/>
  <c r="W31" i="4"/>
  <c r="W86" i="4" s="1"/>
  <c r="M37" i="4"/>
  <c r="M92" i="4" s="1"/>
  <c r="N37" i="4"/>
  <c r="N92" i="4" s="1"/>
  <c r="O37" i="4"/>
  <c r="O92" i="4" s="1"/>
  <c r="S37" i="4"/>
  <c r="S92" i="4" s="1"/>
  <c r="W37" i="4"/>
  <c r="W92" i="4" s="1"/>
  <c r="N42" i="4"/>
  <c r="N97" i="4" s="1"/>
  <c r="N43" i="4"/>
  <c r="N98" i="4" s="1"/>
  <c r="W43" i="4"/>
  <c r="W98" i="4" s="1"/>
  <c r="L45" i="4"/>
  <c r="L100" i="4" s="1"/>
  <c r="M50" i="4"/>
  <c r="M105" i="4" s="1"/>
  <c r="N50" i="4"/>
  <c r="N105" i="4" s="1"/>
  <c r="O50" i="4"/>
  <c r="O105" i="4" s="1"/>
  <c r="S50" i="4"/>
  <c r="S105" i="4" s="1"/>
  <c r="F33" i="8"/>
  <c r="AA74" i="4" l="1"/>
  <c r="H8" i="8"/>
  <c r="H7" i="8"/>
  <c r="H6" i="8"/>
  <c r="H5" i="8"/>
  <c r="F32" i="8"/>
  <c r="I5" i="8" l="1"/>
  <c r="I7" i="8"/>
  <c r="I8" i="8"/>
  <c r="I6" i="8"/>
  <c r="F8" i="4"/>
  <c r="F16" i="8"/>
  <c r="F17" i="8"/>
  <c r="F18" i="8"/>
  <c r="F19" i="8"/>
  <c r="F20" i="8"/>
  <c r="F21" i="8"/>
  <c r="F22" i="8"/>
  <c r="F23" i="8"/>
  <c r="F24" i="8"/>
  <c r="F25" i="8"/>
  <c r="F26" i="8"/>
  <c r="F27" i="8"/>
  <c r="F28" i="8"/>
  <c r="F29" i="8"/>
  <c r="F30" i="8"/>
  <c r="F31" i="8"/>
  <c r="F34" i="8"/>
  <c r="F35" i="8"/>
  <c r="F36" i="8"/>
  <c r="F37" i="8"/>
  <c r="F38" i="8"/>
  <c r="F39" i="8"/>
  <c r="F40" i="8"/>
  <c r="F41" i="8"/>
  <c r="F42" i="8"/>
  <c r="F43" i="8"/>
  <c r="F44" i="8"/>
  <c r="F45" i="8"/>
  <c r="F46" i="8"/>
  <c r="F47" i="8"/>
  <c r="F48" i="8"/>
  <c r="F49" i="8"/>
  <c r="F50" i="8"/>
  <c r="F51" i="8"/>
  <c r="F52" i="8"/>
  <c r="F53" i="8"/>
  <c r="F54" i="8"/>
  <c r="F55" i="8"/>
  <c r="F56" i="8"/>
  <c r="F57" i="8"/>
  <c r="F58"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15" i="8"/>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E9" i="4"/>
  <c r="F9" i="4"/>
  <c r="E10" i="4"/>
  <c r="F10" i="4"/>
  <c r="E11" i="4"/>
  <c r="F11" i="4"/>
  <c r="E12" i="4"/>
  <c r="F12" i="4"/>
  <c r="E13" i="4"/>
  <c r="F13" i="4"/>
  <c r="E14" i="4"/>
  <c r="F14" i="4"/>
  <c r="E15" i="4"/>
  <c r="F15" i="4"/>
  <c r="E16" i="4"/>
  <c r="F16" i="4"/>
  <c r="E17" i="4"/>
  <c r="F17" i="4"/>
  <c r="E18" i="4"/>
  <c r="F18" i="4"/>
  <c r="E19" i="4"/>
  <c r="F19" i="4"/>
  <c r="E20" i="4"/>
  <c r="F20" i="4"/>
  <c r="E21" i="4"/>
  <c r="F21" i="4"/>
  <c r="E22" i="4"/>
  <c r="F22" i="4"/>
  <c r="E23" i="4"/>
  <c r="F23" i="4"/>
  <c r="E24" i="4"/>
  <c r="F24" i="4"/>
  <c r="E25" i="4"/>
  <c r="F25" i="4"/>
  <c r="E26" i="4"/>
  <c r="F26" i="4"/>
  <c r="E27" i="4"/>
  <c r="F27" i="4"/>
  <c r="E28" i="4"/>
  <c r="F28" i="4"/>
  <c r="E29" i="4"/>
  <c r="F29" i="4"/>
  <c r="E30" i="4"/>
  <c r="F30" i="4"/>
  <c r="E31" i="4"/>
  <c r="F31" i="4"/>
  <c r="E32" i="4"/>
  <c r="F32" i="4"/>
  <c r="E33" i="4"/>
  <c r="F33" i="4"/>
  <c r="E34" i="4"/>
  <c r="F34" i="4"/>
  <c r="E35" i="4"/>
  <c r="F35" i="4"/>
  <c r="E36" i="4"/>
  <c r="F36" i="4"/>
  <c r="E37" i="4"/>
  <c r="F37" i="4"/>
  <c r="E38" i="4"/>
  <c r="F38" i="4"/>
  <c r="E39" i="4"/>
  <c r="F39" i="4"/>
  <c r="E40" i="4"/>
  <c r="F40" i="4"/>
  <c r="E41" i="4"/>
  <c r="F41" i="4"/>
  <c r="E42" i="4"/>
  <c r="F42" i="4"/>
  <c r="E43" i="4"/>
  <c r="F43" i="4"/>
  <c r="E44" i="4"/>
  <c r="F44" i="4"/>
  <c r="E45" i="4"/>
  <c r="F45" i="4"/>
  <c r="E46" i="4"/>
  <c r="F46" i="4"/>
  <c r="E47" i="4"/>
  <c r="F47" i="4"/>
  <c r="E48" i="4"/>
  <c r="F48" i="4"/>
  <c r="E49" i="4"/>
  <c r="F49" i="4"/>
  <c r="E50" i="4"/>
  <c r="F50" i="4"/>
  <c r="E51" i="4"/>
  <c r="F51"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8" i="4"/>
  <c r="J9" i="4"/>
  <c r="F15" i="8"/>
  <c r="J10" i="4" l="1"/>
  <c r="J11" i="4" l="1"/>
  <c r="F5" i="1"/>
  <c r="G5" i="1"/>
  <c r="H5" i="1"/>
  <c r="I5" i="1"/>
  <c r="J5" i="1"/>
  <c r="K5" i="1"/>
  <c r="L5" i="1"/>
  <c r="M5" i="1"/>
  <c r="N5" i="1"/>
  <c r="O5" i="1"/>
  <c r="P5" i="1"/>
  <c r="Q5" i="1"/>
  <c r="R5" i="1"/>
  <c r="S5" i="1"/>
  <c r="T5" i="1"/>
  <c r="U5" i="1"/>
  <c r="V5" i="1"/>
  <c r="W5" i="1"/>
  <c r="X5" i="1"/>
  <c r="Y5" i="1"/>
  <c r="Z5" i="1"/>
  <c r="F6" i="1"/>
  <c r="G6" i="1"/>
  <c r="H6" i="1"/>
  <c r="I6" i="1"/>
  <c r="J6" i="1"/>
  <c r="K6" i="1"/>
  <c r="L6" i="1"/>
  <c r="M6" i="1"/>
  <c r="N6" i="1"/>
  <c r="O6" i="1"/>
  <c r="P6" i="1"/>
  <c r="Q6" i="1"/>
  <c r="R6" i="1"/>
  <c r="S6" i="1"/>
  <c r="T6" i="1"/>
  <c r="U6" i="1"/>
  <c r="V6" i="1"/>
  <c r="W6" i="1"/>
  <c r="X6" i="1"/>
  <c r="Y6" i="1"/>
  <c r="Z6" i="1"/>
  <c r="E6" i="1"/>
  <c r="E5" i="1"/>
  <c r="G8" i="4"/>
  <c r="H8" i="4" s="1"/>
  <c r="J8" i="4"/>
  <c r="H10" i="4"/>
  <c r="H13" i="4"/>
  <c r="H16" i="4"/>
  <c r="H14" i="4"/>
  <c r="H15" i="4"/>
  <c r="H22" i="4"/>
  <c r="H18" i="4"/>
  <c r="H9" i="4"/>
  <c r="H20" i="4"/>
  <c r="H21" i="4"/>
  <c r="H23" i="4"/>
  <c r="H24" i="4"/>
  <c r="H28" i="4"/>
  <c r="H11" i="4"/>
  <c r="H27" i="4"/>
  <c r="H31" i="4"/>
  <c r="H29" i="4"/>
  <c r="H25" i="4"/>
  <c r="H33" i="4"/>
  <c r="H12" i="4"/>
  <c r="H26" i="4"/>
  <c r="H42" i="4"/>
  <c r="H41" i="4"/>
  <c r="H44" i="4"/>
  <c r="H30" i="4"/>
  <c r="H35" i="4"/>
  <c r="H34" i="4"/>
  <c r="AF4" i="4"/>
  <c r="AF57" i="4" s="1"/>
  <c r="AF5" i="4"/>
  <c r="AF6" i="4"/>
  <c r="AF58" i="4" s="1"/>
  <c r="AF7" i="4"/>
  <c r="AF56" i="4" s="1"/>
  <c r="L4" i="4"/>
  <c r="L57" i="4" s="1"/>
  <c r="M4" i="4"/>
  <c r="M57" i="4" s="1"/>
  <c r="N4" i="4"/>
  <c r="N57" i="4" s="1"/>
  <c r="O4" i="4"/>
  <c r="O57" i="4" s="1"/>
  <c r="P4" i="4"/>
  <c r="P57" i="4" s="1"/>
  <c r="Q4" i="4"/>
  <c r="Q57" i="4" s="1"/>
  <c r="R4" i="4"/>
  <c r="R57" i="4" s="1"/>
  <c r="S4" i="4"/>
  <c r="S57" i="4" s="1"/>
  <c r="T4" i="4"/>
  <c r="T57" i="4" s="1"/>
  <c r="U4" i="4"/>
  <c r="U57" i="4"/>
  <c r="V4" i="4"/>
  <c r="V57" i="4" s="1"/>
  <c r="W4" i="4"/>
  <c r="W57" i="4" s="1"/>
  <c r="X4" i="4"/>
  <c r="X57" i="4" s="1"/>
  <c r="Y4" i="4"/>
  <c r="Y57" i="4" s="1"/>
  <c r="Z4" i="4"/>
  <c r="Z57" i="4" s="1"/>
  <c r="AA4" i="4"/>
  <c r="AA57" i="4" s="1"/>
  <c r="AB4" i="4"/>
  <c r="AB57" i="4" s="1"/>
  <c r="AC4" i="4"/>
  <c r="AC57" i="4" s="1"/>
  <c r="AD4" i="4"/>
  <c r="AD57" i="4" s="1"/>
  <c r="AE4" i="4"/>
  <c r="AE57" i="4" s="1"/>
  <c r="L5" i="4"/>
  <c r="M5" i="4"/>
  <c r="N5" i="4"/>
  <c r="O5" i="4"/>
  <c r="P5" i="4"/>
  <c r="Q5" i="4"/>
  <c r="R5" i="4"/>
  <c r="S5" i="4"/>
  <c r="T5" i="4"/>
  <c r="U5" i="4"/>
  <c r="V5" i="4"/>
  <c r="W5" i="4"/>
  <c r="X5" i="4"/>
  <c r="Y5" i="4"/>
  <c r="Z5" i="4"/>
  <c r="AA5" i="4"/>
  <c r="AB5" i="4"/>
  <c r="AC5" i="4"/>
  <c r="AD5" i="4"/>
  <c r="AE5" i="4"/>
  <c r="L6" i="4"/>
  <c r="L58" i="4" s="1"/>
  <c r="M6" i="4"/>
  <c r="M58" i="4" s="1"/>
  <c r="N6" i="4"/>
  <c r="N58" i="4" s="1"/>
  <c r="O6" i="4"/>
  <c r="O58" i="4" s="1"/>
  <c r="P6" i="4"/>
  <c r="P58" i="4" s="1"/>
  <c r="Q6" i="4"/>
  <c r="Q58" i="4" s="1"/>
  <c r="R6" i="4"/>
  <c r="R58" i="4" s="1"/>
  <c r="S6" i="4"/>
  <c r="S58" i="4" s="1"/>
  <c r="T6" i="4"/>
  <c r="T58" i="4" s="1"/>
  <c r="U6" i="4"/>
  <c r="U58" i="4" s="1"/>
  <c r="V6" i="4"/>
  <c r="V58" i="4" s="1"/>
  <c r="W6" i="4"/>
  <c r="W58" i="4" s="1"/>
  <c r="X6" i="4"/>
  <c r="X58" i="4" s="1"/>
  <c r="Y6" i="4"/>
  <c r="Y58" i="4" s="1"/>
  <c r="Z6" i="4"/>
  <c r="Z58" i="4" s="1"/>
  <c r="AA6" i="4"/>
  <c r="AA58" i="4" s="1"/>
  <c r="AB6" i="4"/>
  <c r="AB58" i="4" s="1"/>
  <c r="AC6" i="4"/>
  <c r="AC58" i="4" s="1"/>
  <c r="AD6" i="4"/>
  <c r="AD58" i="4" s="1"/>
  <c r="AE6" i="4"/>
  <c r="AE58" i="4" s="1"/>
  <c r="L7" i="4"/>
  <c r="L56" i="4" s="1"/>
  <c r="M7" i="4"/>
  <c r="M56" i="4" s="1"/>
  <c r="N7" i="4"/>
  <c r="N56" i="4" s="1"/>
  <c r="O7" i="4"/>
  <c r="O56" i="4" s="1"/>
  <c r="P7" i="4"/>
  <c r="P56" i="4" s="1"/>
  <c r="Q7" i="4"/>
  <c r="Q56" i="4" s="1"/>
  <c r="R7" i="4"/>
  <c r="R56" i="4" s="1"/>
  <c r="S7" i="4"/>
  <c r="S56" i="4" s="1"/>
  <c r="T7" i="4"/>
  <c r="T56" i="4" s="1"/>
  <c r="U7" i="4"/>
  <c r="U56" i="4" s="1"/>
  <c r="V7" i="4"/>
  <c r="V56" i="4" s="1"/>
  <c r="W7" i="4"/>
  <c r="W56" i="4" s="1"/>
  <c r="X7" i="4"/>
  <c r="X56" i="4" s="1"/>
  <c r="Y7" i="4"/>
  <c r="Y56" i="4" s="1"/>
  <c r="Z7" i="4"/>
  <c r="Z56" i="4" s="1"/>
  <c r="AA7" i="4"/>
  <c r="AA56" i="4" s="1"/>
  <c r="AB7" i="4"/>
  <c r="AB56" i="4"/>
  <c r="AC7" i="4"/>
  <c r="AC56" i="4" s="1"/>
  <c r="AD7" i="4"/>
  <c r="AD56" i="4" s="1"/>
  <c r="AE7" i="4"/>
  <c r="AE56" i="4" s="1"/>
  <c r="K4" i="4"/>
  <c r="K57" i="4" s="1"/>
  <c r="K5" i="4"/>
  <c r="K6" i="4"/>
  <c r="K58" i="4" s="1"/>
  <c r="K7" i="4"/>
  <c r="K56" i="4" s="1"/>
  <c r="AB5" i="1"/>
  <c r="H32" i="4"/>
  <c r="H36" i="4"/>
  <c r="H43" i="4"/>
  <c r="H37" i="4"/>
  <c r="H38" i="4"/>
  <c r="H39" i="4"/>
  <c r="H40" i="4"/>
  <c r="H48" i="4"/>
  <c r="H45" i="4"/>
  <c r="H47" i="4"/>
  <c r="H49" i="4"/>
  <c r="H46" i="4"/>
  <c r="H50" i="4"/>
  <c r="H51" i="4"/>
  <c r="H19" i="4"/>
  <c r="H17" i="4"/>
  <c r="E8" i="4"/>
  <c r="AM26" i="4" l="1"/>
  <c r="AV10" i="4"/>
  <c r="AW10" i="4"/>
  <c r="AX10" i="4"/>
  <c r="AY10" i="4"/>
  <c r="AZ10" i="4"/>
  <c r="BA10" i="4"/>
  <c r="BB10" i="4"/>
  <c r="BC10" i="4"/>
  <c r="AJ10" i="4"/>
  <c r="BD10" i="4"/>
  <c r="AL10" i="4"/>
  <c r="AK10" i="4"/>
  <c r="AU10" i="4"/>
  <c r="AM10" i="4"/>
  <c r="AN10" i="4"/>
  <c r="AS10" i="4"/>
  <c r="AO10" i="4"/>
  <c r="AP10" i="4"/>
  <c r="AR10" i="4"/>
  <c r="AQ10" i="4"/>
  <c r="AT10" i="4"/>
  <c r="AI10" i="4"/>
  <c r="AL25" i="4"/>
  <c r="AU11" i="4"/>
  <c r="AV11" i="4"/>
  <c r="AW11" i="4"/>
  <c r="AX11" i="4"/>
  <c r="AY11" i="4"/>
  <c r="AZ11" i="4"/>
  <c r="BA11" i="4"/>
  <c r="BB11" i="4"/>
  <c r="BC11" i="4"/>
  <c r="AK11" i="4"/>
  <c r="AJ11" i="4"/>
  <c r="BD11" i="4"/>
  <c r="AT11" i="4"/>
  <c r="AL11" i="4"/>
  <c r="AM11" i="4"/>
  <c r="AN11" i="4"/>
  <c r="AS11" i="4"/>
  <c r="AO11" i="4"/>
  <c r="AR11" i="4"/>
  <c r="AI11" i="4"/>
  <c r="AP11" i="4"/>
  <c r="AQ11" i="4"/>
  <c r="U10" i="4"/>
  <c r="U65" i="4" s="1"/>
  <c r="AZ50" i="4"/>
  <c r="AK50" i="4"/>
  <c r="AL50" i="4"/>
  <c r="AM50" i="4"/>
  <c r="AQ50" i="4"/>
  <c r="T10" i="4"/>
  <c r="T65" i="4" s="1"/>
  <c r="AM43" i="4"/>
  <c r="AR43" i="4"/>
  <c r="AU43" i="4"/>
  <c r="AL43" i="4"/>
  <c r="AB10" i="4"/>
  <c r="AB65" i="4" s="1"/>
  <c r="AX8" i="4"/>
  <c r="AY8" i="4"/>
  <c r="AZ8" i="4"/>
  <c r="BA8" i="4"/>
  <c r="BB8" i="4"/>
  <c r="BC8" i="4"/>
  <c r="AJ8" i="4"/>
  <c r="BD8" i="4"/>
  <c r="AK8" i="4"/>
  <c r="AL8" i="4"/>
  <c r="AN8" i="4"/>
  <c r="AM8" i="4"/>
  <c r="AW8" i="4"/>
  <c r="AI8" i="4"/>
  <c r="K8" i="4"/>
  <c r="K63" i="4" s="1"/>
  <c r="N8" i="4"/>
  <c r="N63" i="4" s="1"/>
  <c r="AQ8" i="4"/>
  <c r="AO8" i="4"/>
  <c r="AP8" i="4"/>
  <c r="AR8" i="4"/>
  <c r="AS8" i="4"/>
  <c r="AT8" i="4"/>
  <c r="AU8" i="4"/>
  <c r="AV8" i="4"/>
  <c r="AY28" i="4"/>
  <c r="AL28" i="4"/>
  <c r="AM28" i="4"/>
  <c r="S10" i="4"/>
  <c r="S65" i="4" s="1"/>
  <c r="AY20" i="4"/>
  <c r="Y10" i="4"/>
  <c r="AU31" i="4"/>
  <c r="AL31" i="4"/>
  <c r="AM31" i="4"/>
  <c r="AR31" i="4"/>
  <c r="AX31" i="4"/>
  <c r="V10" i="4"/>
  <c r="V65" i="4" s="1"/>
  <c r="AL49" i="4"/>
  <c r="AZ49" i="4"/>
  <c r="AC10" i="4"/>
  <c r="AW9" i="4"/>
  <c r="AX9" i="4"/>
  <c r="AY9" i="4"/>
  <c r="AZ9" i="4"/>
  <c r="BA9" i="4"/>
  <c r="BB9" i="4"/>
  <c r="BC9" i="4"/>
  <c r="AJ9" i="4"/>
  <c r="BD9" i="4"/>
  <c r="AK9" i="4"/>
  <c r="AL9" i="4"/>
  <c r="AM9" i="4"/>
  <c r="AV9" i="4"/>
  <c r="AU9" i="4"/>
  <c r="AR9" i="4"/>
  <c r="AN9" i="4"/>
  <c r="AP9" i="4"/>
  <c r="AQ9" i="4"/>
  <c r="AT9" i="4"/>
  <c r="AO9" i="4"/>
  <c r="AS9" i="4"/>
  <c r="AI9" i="4"/>
  <c r="AL45" i="4"/>
  <c r="AJ45" i="4"/>
  <c r="AY34" i="4"/>
  <c r="R10" i="4"/>
  <c r="R65" i="4" s="1"/>
  <c r="AY35" i="4"/>
  <c r="AZ35" i="4"/>
  <c r="AM35" i="4"/>
  <c r="AL35" i="4"/>
  <c r="AA10" i="4"/>
  <c r="AY40" i="4"/>
  <c r="AX30" i="4"/>
  <c r="AU30" i="4"/>
  <c r="AR30" i="4"/>
  <c r="AY30" i="4"/>
  <c r="AM30" i="4"/>
  <c r="Z10" i="4"/>
  <c r="Z65" i="4" s="1"/>
  <c r="AL41" i="4"/>
  <c r="Q10" i="4"/>
  <c r="Q65" i="4" s="1"/>
  <c r="AY17" i="4"/>
  <c r="AM17" i="4"/>
  <c r="AY19" i="4"/>
  <c r="AL51" i="4"/>
  <c r="AU37" i="4"/>
  <c r="AV37" i="4"/>
  <c r="AX37" i="4"/>
  <c r="AM37" i="4"/>
  <c r="AK37" i="4"/>
  <c r="AQ37" i="4"/>
  <c r="AL37" i="4"/>
  <c r="AL42" i="4"/>
  <c r="AM42" i="4"/>
  <c r="P10" i="4"/>
  <c r="P65" i="4" s="1"/>
  <c r="I18" i="4"/>
  <c r="J73" i="4"/>
  <c r="J92" i="4"/>
  <c r="I37" i="4"/>
  <c r="J70" i="4"/>
  <c r="I15" i="4"/>
  <c r="I16" i="4"/>
  <c r="J71" i="4"/>
  <c r="I42" i="4"/>
  <c r="J97" i="4"/>
  <c r="I10" i="4"/>
  <c r="J65" i="4"/>
  <c r="K10" i="4"/>
  <c r="K65" i="4" s="1"/>
  <c r="I12" i="4"/>
  <c r="J67" i="4"/>
  <c r="L8" i="4"/>
  <c r="L63" i="4" s="1"/>
  <c r="AF8" i="4"/>
  <c r="AF63" i="4" s="1"/>
  <c r="M8" i="4"/>
  <c r="M63" i="4" s="1"/>
  <c r="O8" i="4"/>
  <c r="O63" i="4" s="1"/>
  <c r="P8" i="4"/>
  <c r="P63" i="4" s="1"/>
  <c r="Q8" i="4"/>
  <c r="Q63" i="4" s="1"/>
  <c r="R8" i="4"/>
  <c r="R63" i="4" s="1"/>
  <c r="V8" i="4"/>
  <c r="V63" i="4" s="1"/>
  <c r="S8" i="4"/>
  <c r="S63" i="4" s="1"/>
  <c r="T8" i="4"/>
  <c r="T63" i="4" s="1"/>
  <c r="U8" i="4"/>
  <c r="U63" i="4" s="1"/>
  <c r="Y8" i="4"/>
  <c r="W8" i="4"/>
  <c r="X8" i="4"/>
  <c r="X63" i="4" s="1"/>
  <c r="Z8" i="4"/>
  <c r="Z63" i="4" s="1"/>
  <c r="AA8" i="4"/>
  <c r="AB8" i="4"/>
  <c r="AB63" i="4" s="1"/>
  <c r="AC8" i="4"/>
  <c r="AD8" i="4"/>
  <c r="AD63" i="4" s="1"/>
  <c r="AE8" i="4"/>
  <c r="O10" i="4"/>
  <c r="O65" i="4" s="1"/>
  <c r="J103" i="4"/>
  <c r="I48" i="4"/>
  <c r="J89" i="4"/>
  <c r="I34" i="4"/>
  <c r="J77" i="4"/>
  <c r="I22" i="4"/>
  <c r="J81" i="4"/>
  <c r="I26" i="4"/>
  <c r="J88" i="4"/>
  <c r="I33" i="4"/>
  <c r="I8" i="4"/>
  <c r="J63" i="4"/>
  <c r="N10" i="4"/>
  <c r="N65" i="4" s="1"/>
  <c r="I45" i="4"/>
  <c r="J100" i="4"/>
  <c r="I20" i="4"/>
  <c r="J75" i="4"/>
  <c r="I30" i="4"/>
  <c r="J85" i="4"/>
  <c r="J69" i="4"/>
  <c r="I14" i="4"/>
  <c r="I41" i="4"/>
  <c r="J96" i="4"/>
  <c r="I32" i="4"/>
  <c r="J87" i="4"/>
  <c r="J68" i="4"/>
  <c r="I13" i="4"/>
  <c r="I25" i="4"/>
  <c r="J80" i="4"/>
  <c r="J84" i="4"/>
  <c r="I29" i="4"/>
  <c r="AE10" i="4"/>
  <c r="J83" i="4"/>
  <c r="I28" i="4"/>
  <c r="J79" i="4"/>
  <c r="I24" i="4"/>
  <c r="I43" i="4"/>
  <c r="J98" i="4"/>
  <c r="J99" i="4"/>
  <c r="I44" i="4"/>
  <c r="I36" i="4"/>
  <c r="J91" i="4"/>
  <c r="J86" i="4"/>
  <c r="I31" i="4"/>
  <c r="AF10" i="4"/>
  <c r="AF65" i="4" s="1"/>
  <c r="J104" i="4"/>
  <c r="I49" i="4"/>
  <c r="J102" i="4"/>
  <c r="I47" i="4"/>
  <c r="I40" i="4"/>
  <c r="J95" i="4"/>
  <c r="I39" i="4"/>
  <c r="J94" i="4"/>
  <c r="J72" i="4"/>
  <c r="I17" i="4"/>
  <c r="J106" i="4"/>
  <c r="I51" i="4"/>
  <c r="J82" i="4"/>
  <c r="I27" i="4"/>
  <c r="X10" i="4"/>
  <c r="X65" i="4" s="1"/>
  <c r="L10" i="4"/>
  <c r="L65" i="4" s="1"/>
  <c r="J101" i="4"/>
  <c r="I46" i="4"/>
  <c r="I23" i="4"/>
  <c r="J78" i="4"/>
  <c r="I21" i="4"/>
  <c r="J76" i="4"/>
  <c r="J64" i="4"/>
  <c r="I9" i="4"/>
  <c r="AE9" i="4"/>
  <c r="R9" i="4"/>
  <c r="R64" i="4" s="1"/>
  <c r="AF9" i="4"/>
  <c r="AF64" i="4" s="1"/>
  <c r="N9" i="4"/>
  <c r="N64" i="4" s="1"/>
  <c r="Z9" i="4"/>
  <c r="Z64" i="4" s="1"/>
  <c r="AA9" i="4"/>
  <c r="L9" i="4"/>
  <c r="L64" i="4" s="1"/>
  <c r="T9" i="4"/>
  <c r="T64" i="4" s="1"/>
  <c r="AD9" i="4"/>
  <c r="AD64" i="4" s="1"/>
  <c r="S9" i="4"/>
  <c r="S64" i="4" s="1"/>
  <c r="W9" i="4"/>
  <c r="W64" i="4" s="1"/>
  <c r="M9" i="4"/>
  <c r="M64" i="4" s="1"/>
  <c r="AC9" i="4"/>
  <c r="O9" i="4"/>
  <c r="O64" i="4" s="1"/>
  <c r="X9" i="4"/>
  <c r="X64" i="4" s="1"/>
  <c r="K9" i="4"/>
  <c r="K64" i="4" s="1"/>
  <c r="P9" i="4"/>
  <c r="P64" i="4" s="1"/>
  <c r="Q9" i="4"/>
  <c r="Q64" i="4" s="1"/>
  <c r="Y9" i="4"/>
  <c r="AB9" i="4"/>
  <c r="AB64" i="4" s="1"/>
  <c r="V9" i="4"/>
  <c r="V64" i="4" s="1"/>
  <c r="U9" i="4"/>
  <c r="U64" i="4" s="1"/>
  <c r="I38" i="4"/>
  <c r="J93" i="4"/>
  <c r="J90" i="4"/>
  <c r="I35" i="4"/>
  <c r="M10" i="4"/>
  <c r="M65" i="4" s="1"/>
  <c r="J74" i="4"/>
  <c r="I19" i="4"/>
  <c r="I50" i="4"/>
  <c r="J105" i="4"/>
  <c r="J66" i="4"/>
  <c r="I11" i="4"/>
  <c r="AC11" i="4"/>
  <c r="AE11" i="4"/>
  <c r="AD11" i="4"/>
  <c r="AD66" i="4" s="1"/>
  <c r="L11" i="4"/>
  <c r="L66" i="4" s="1"/>
  <c r="AF11" i="4"/>
  <c r="AF66" i="4" s="1"/>
  <c r="M11" i="4"/>
  <c r="M66" i="4" s="1"/>
  <c r="N11" i="4"/>
  <c r="N66" i="4" s="1"/>
  <c r="O11" i="4"/>
  <c r="O66" i="4" s="1"/>
  <c r="P11" i="4"/>
  <c r="P66" i="4" s="1"/>
  <c r="Q11" i="4"/>
  <c r="Q66" i="4" s="1"/>
  <c r="T11" i="4"/>
  <c r="T66" i="4" s="1"/>
  <c r="R11" i="4"/>
  <c r="R66" i="4" s="1"/>
  <c r="W11" i="4"/>
  <c r="S11" i="4"/>
  <c r="S66" i="4" s="1"/>
  <c r="U11" i="4"/>
  <c r="U66" i="4" s="1"/>
  <c r="V11" i="4"/>
  <c r="V66" i="4" s="1"/>
  <c r="AA11" i="4"/>
  <c r="K11" i="4"/>
  <c r="K66" i="4" s="1"/>
  <c r="Z11" i="4"/>
  <c r="Z66" i="4" s="1"/>
  <c r="AB11" i="4"/>
  <c r="AB66" i="4" s="1"/>
  <c r="X11" i="4"/>
  <c r="X66" i="4" s="1"/>
  <c r="Y11" i="4"/>
  <c r="W10" i="4"/>
  <c r="W65" i="4" s="1"/>
  <c r="AD10" i="4"/>
  <c r="AD65" i="4" s="1"/>
  <c r="Y65" i="4"/>
  <c r="J12" i="4"/>
  <c r="AZ12" i="4" s="1"/>
  <c r="BC12" i="4" l="1"/>
  <c r="BD12" i="4"/>
  <c r="BB12" i="4"/>
  <c r="AJ12" i="4"/>
  <c r="AS12" i="4"/>
  <c r="BA12" i="4"/>
  <c r="AP12" i="4"/>
  <c r="AQ12" i="4"/>
  <c r="AX12" i="4"/>
  <c r="AR12" i="4"/>
  <c r="AI12" i="4"/>
  <c r="AV12" i="4"/>
  <c r="AL12" i="4"/>
  <c r="AM12" i="4"/>
  <c r="AT12" i="4"/>
  <c r="AU12" i="4"/>
  <c r="AK12" i="4"/>
  <c r="AY12" i="4"/>
  <c r="AW12" i="4"/>
  <c r="AN12" i="4"/>
  <c r="AO12" i="4"/>
  <c r="AB12" i="4"/>
  <c r="AB67" i="4" s="1"/>
  <c r="AD12" i="4"/>
  <c r="AD67" i="4" s="1"/>
  <c r="AC12" i="4"/>
  <c r="AE12" i="4"/>
  <c r="L12" i="4"/>
  <c r="L67" i="4" s="1"/>
  <c r="AF12" i="4"/>
  <c r="AF67" i="4" s="1"/>
  <c r="M12" i="4"/>
  <c r="M67" i="4" s="1"/>
  <c r="N12" i="4"/>
  <c r="N67" i="4" s="1"/>
  <c r="V12" i="4"/>
  <c r="V67" i="4" s="1"/>
  <c r="K12" i="4"/>
  <c r="K67" i="4" s="1"/>
  <c r="W12" i="4"/>
  <c r="W67" i="4" s="1"/>
  <c r="X12" i="4"/>
  <c r="X67" i="4" s="1"/>
  <c r="Y12" i="4"/>
  <c r="Y67" i="4" s="1"/>
  <c r="Z12" i="4"/>
  <c r="Z67" i="4" s="1"/>
  <c r="AA12" i="4"/>
  <c r="P12" i="4"/>
  <c r="P67" i="4" s="1"/>
  <c r="Q12" i="4"/>
  <c r="Q67" i="4" s="1"/>
  <c r="R12" i="4"/>
  <c r="R67" i="4" s="1"/>
  <c r="S12" i="4"/>
  <c r="S67" i="4" s="1"/>
  <c r="O12" i="4"/>
  <c r="O67" i="4" s="1"/>
  <c r="U12" i="4"/>
  <c r="U67" i="4" s="1"/>
  <c r="T12" i="4"/>
  <c r="T67" i="4" s="1"/>
  <c r="W66" i="4"/>
  <c r="Y64" i="4"/>
  <c r="AA65" i="4"/>
  <c r="W63" i="4"/>
  <c r="J13" i="4"/>
  <c r="J62" i="4"/>
  <c r="Q13" i="4" l="1"/>
  <c r="Q68" i="4" s="1"/>
  <c r="AJ13" i="4"/>
  <c r="BD13" i="4"/>
  <c r="AK13" i="4"/>
  <c r="AO13" i="4"/>
  <c r="AT13" i="4"/>
  <c r="AW13" i="4"/>
  <c r="AM13" i="4"/>
  <c r="AN13" i="4"/>
  <c r="AP13" i="4"/>
  <c r="AV13" i="4"/>
  <c r="AS13" i="4"/>
  <c r="AQ13" i="4"/>
  <c r="AU13" i="4"/>
  <c r="AI13" i="4"/>
  <c r="AL13" i="4"/>
  <c r="AR13" i="4"/>
  <c r="BC13" i="4"/>
  <c r="AX13" i="4"/>
  <c r="BB13" i="4"/>
  <c r="AY13" i="4"/>
  <c r="AZ13" i="4"/>
  <c r="BA13" i="4"/>
  <c r="AA13" i="4"/>
  <c r="AA68" i="4" s="1"/>
  <c r="AC13" i="4"/>
  <c r="AC68" i="4" s="1"/>
  <c r="AB13" i="4"/>
  <c r="AB68" i="4" s="1"/>
  <c r="AD13" i="4"/>
  <c r="AD68" i="4" s="1"/>
  <c r="AE13" i="4"/>
  <c r="AE68" i="4" s="1"/>
  <c r="L13" i="4"/>
  <c r="L68" i="4" s="1"/>
  <c r="AF13" i="4"/>
  <c r="AF68" i="4" s="1"/>
  <c r="M13" i="4"/>
  <c r="M68" i="4" s="1"/>
  <c r="K13" i="4"/>
  <c r="K68" i="4" s="1"/>
  <c r="N13" i="4"/>
  <c r="N68" i="4" s="1"/>
  <c r="O13" i="4"/>
  <c r="O68" i="4" s="1"/>
  <c r="S13" i="4"/>
  <c r="S68" i="4" s="1"/>
  <c r="T13" i="4"/>
  <c r="T68" i="4" s="1"/>
  <c r="Z13" i="4"/>
  <c r="Z68" i="4" s="1"/>
  <c r="U13" i="4"/>
  <c r="U68" i="4" s="1"/>
  <c r="V13" i="4"/>
  <c r="V68" i="4" s="1"/>
  <c r="W13" i="4"/>
  <c r="W68" i="4" s="1"/>
  <c r="X13" i="4"/>
  <c r="X68" i="4" s="1"/>
  <c r="Y13" i="4"/>
  <c r="Y68" i="4" s="1"/>
  <c r="R13" i="4"/>
  <c r="R68" i="4" s="1"/>
  <c r="P13" i="4"/>
  <c r="P68" i="4" s="1"/>
  <c r="AE65" i="4"/>
  <c r="AC65" i="4"/>
  <c r="Y66" i="4"/>
  <c r="AA67" i="4"/>
  <c r="AA64" i="4"/>
  <c r="Y63" i="4"/>
  <c r="J14" i="4"/>
  <c r="AZ14" i="4" l="1"/>
  <c r="AO14" i="4"/>
  <c r="BB14" i="4"/>
  <c r="BD14" i="4"/>
  <c r="BA14" i="4"/>
  <c r="AP14" i="4"/>
  <c r="AQ14" i="4"/>
  <c r="AI14" i="4"/>
  <c r="BC14" i="4"/>
  <c r="AK14" i="4"/>
  <c r="AN14" i="4"/>
  <c r="AX14" i="4"/>
  <c r="AY14" i="4"/>
  <c r="AW14" i="4"/>
  <c r="AJ14" i="4"/>
  <c r="AM14" i="4"/>
  <c r="AS14" i="4"/>
  <c r="AR14" i="4"/>
  <c r="AL14" i="4"/>
  <c r="AT14" i="4"/>
  <c r="AU14" i="4"/>
  <c r="AV14" i="4"/>
  <c r="Z14" i="4"/>
  <c r="Z69" i="4" s="1"/>
  <c r="AB14" i="4"/>
  <c r="AB69" i="4" s="1"/>
  <c r="AA14" i="4"/>
  <c r="AA69" i="4" s="1"/>
  <c r="AC14" i="4"/>
  <c r="AD14" i="4"/>
  <c r="AD69" i="4" s="1"/>
  <c r="AE14" i="4"/>
  <c r="L14" i="4"/>
  <c r="L69" i="4" s="1"/>
  <c r="AF14" i="4"/>
  <c r="AF69" i="4" s="1"/>
  <c r="N14" i="4"/>
  <c r="N69" i="4" s="1"/>
  <c r="R14" i="4"/>
  <c r="R69" i="4" s="1"/>
  <c r="O14" i="4"/>
  <c r="O69" i="4" s="1"/>
  <c r="U14" i="4"/>
  <c r="U69" i="4" s="1"/>
  <c r="P14" i="4"/>
  <c r="P69" i="4" s="1"/>
  <c r="K14" i="4"/>
  <c r="K69" i="4" s="1"/>
  <c r="Q14" i="4"/>
  <c r="Q69" i="4" s="1"/>
  <c r="S14" i="4"/>
  <c r="S69" i="4" s="1"/>
  <c r="T14" i="4"/>
  <c r="T69" i="4" s="1"/>
  <c r="M14" i="4"/>
  <c r="M69" i="4" s="1"/>
  <c r="V14" i="4"/>
  <c r="V69" i="4" s="1"/>
  <c r="X14" i="4"/>
  <c r="X69" i="4" s="1"/>
  <c r="Y14" i="4"/>
  <c r="Y69" i="4" s="1"/>
  <c r="W14" i="4"/>
  <c r="W69" i="4" s="1"/>
  <c r="AE67" i="4"/>
  <c r="AC67" i="4"/>
  <c r="AE64" i="4"/>
  <c r="AC64" i="4"/>
  <c r="AA66" i="4"/>
  <c r="AA63" i="4"/>
  <c r="J15" i="4"/>
  <c r="AL15" i="4" l="1"/>
  <c r="S15" i="4"/>
  <c r="S70" i="4" s="1"/>
  <c r="BD15" i="4"/>
  <c r="AQ15" i="4"/>
  <c r="AO15" i="4"/>
  <c r="AS15" i="4"/>
  <c r="AR15" i="4"/>
  <c r="BB15" i="4"/>
  <c r="AT15" i="4"/>
  <c r="AV15" i="4"/>
  <c r="BC15" i="4"/>
  <c r="AU15" i="4"/>
  <c r="AW15" i="4"/>
  <c r="AX15" i="4"/>
  <c r="AY15" i="4"/>
  <c r="AM15" i="4"/>
  <c r="AN15" i="4"/>
  <c r="AI15" i="4"/>
  <c r="AP15" i="4"/>
  <c r="AJ15" i="4"/>
  <c r="AZ15" i="4"/>
  <c r="BA15" i="4"/>
  <c r="AK15" i="4"/>
  <c r="R15" i="4"/>
  <c r="R70" i="4" s="1"/>
  <c r="Y15" i="4"/>
  <c r="Y70" i="4" s="1"/>
  <c r="AA15" i="4"/>
  <c r="AA70" i="4" s="1"/>
  <c r="Z15" i="4"/>
  <c r="Z70" i="4" s="1"/>
  <c r="AB15" i="4"/>
  <c r="AB70" i="4" s="1"/>
  <c r="AC15" i="4"/>
  <c r="AC70" i="4" s="1"/>
  <c r="AD15" i="4"/>
  <c r="AD70" i="4" s="1"/>
  <c r="AE15" i="4"/>
  <c r="AE70" i="4" s="1"/>
  <c r="T15" i="4"/>
  <c r="T70" i="4" s="1"/>
  <c r="U15" i="4"/>
  <c r="U70" i="4" s="1"/>
  <c r="V15" i="4"/>
  <c r="V70" i="4" s="1"/>
  <c r="X15" i="4"/>
  <c r="X70" i="4" s="1"/>
  <c r="W15" i="4"/>
  <c r="W70" i="4" s="1"/>
  <c r="K15" i="4"/>
  <c r="K70" i="4" s="1"/>
  <c r="AF15" i="4"/>
  <c r="AF70" i="4" s="1"/>
  <c r="M15" i="4"/>
  <c r="M70" i="4" s="1"/>
  <c r="L15" i="4"/>
  <c r="L70" i="4" s="1"/>
  <c r="P15" i="4"/>
  <c r="P70" i="4" s="1"/>
  <c r="O15" i="4"/>
  <c r="O70" i="4" s="1"/>
  <c r="Q15" i="4"/>
  <c r="Q70" i="4" s="1"/>
  <c r="N15" i="4"/>
  <c r="N70" i="4" s="1"/>
  <c r="AE66" i="4"/>
  <c r="AC66" i="4"/>
  <c r="AE69" i="4"/>
  <c r="AC69" i="4"/>
  <c r="AE63" i="4"/>
  <c r="AC63" i="4"/>
  <c r="J16" i="4"/>
  <c r="AM16" i="4" l="1"/>
  <c r="BB16" i="4"/>
  <c r="AW16" i="4"/>
  <c r="BC16" i="4"/>
  <c r="AP16" i="4"/>
  <c r="AN16" i="4"/>
  <c r="AR16" i="4"/>
  <c r="AQ16" i="4"/>
  <c r="BA16" i="4"/>
  <c r="AS16" i="4"/>
  <c r="AX16" i="4"/>
  <c r="AU16" i="4"/>
  <c r="AT16" i="4"/>
  <c r="AV16" i="4"/>
  <c r="AL16" i="4"/>
  <c r="AZ16" i="4"/>
  <c r="AY16" i="4"/>
  <c r="AO16" i="4"/>
  <c r="BD16" i="4"/>
  <c r="AI16" i="4"/>
  <c r="AJ16" i="4"/>
  <c r="AK16" i="4"/>
  <c r="X16" i="4"/>
  <c r="X71" i="4" s="1"/>
  <c r="Z16" i="4"/>
  <c r="Z71" i="4" s="1"/>
  <c r="Y16" i="4"/>
  <c r="Y71" i="4" s="1"/>
  <c r="AA16" i="4"/>
  <c r="AA71" i="4" s="1"/>
  <c r="AB16" i="4"/>
  <c r="AB71" i="4" s="1"/>
  <c r="AC16" i="4"/>
  <c r="AC71" i="4" s="1"/>
  <c r="AD16" i="4"/>
  <c r="AD71" i="4" s="1"/>
  <c r="K16" i="4"/>
  <c r="K71" i="4" s="1"/>
  <c r="M16" i="4"/>
  <c r="M71" i="4" s="1"/>
  <c r="L16" i="4"/>
  <c r="L71" i="4" s="1"/>
  <c r="T16" i="4"/>
  <c r="T71" i="4" s="1"/>
  <c r="N16" i="4"/>
  <c r="N71" i="4" s="1"/>
  <c r="W16" i="4"/>
  <c r="W71" i="4" s="1"/>
  <c r="O16" i="4"/>
  <c r="O71" i="4" s="1"/>
  <c r="P16" i="4"/>
  <c r="P71" i="4" s="1"/>
  <c r="Q16" i="4"/>
  <c r="Q71" i="4" s="1"/>
  <c r="R16" i="4"/>
  <c r="R71" i="4" s="1"/>
  <c r="S16" i="4"/>
  <c r="S71" i="4" s="1"/>
  <c r="U16" i="4"/>
  <c r="U71" i="4" s="1"/>
  <c r="V16" i="4"/>
  <c r="V71" i="4" s="1"/>
  <c r="AF16" i="4"/>
  <c r="AF71" i="4" s="1"/>
  <c r="AE16" i="4"/>
  <c r="AE71" i="4" s="1"/>
  <c r="J17" i="4"/>
  <c r="AN17" i="4" l="1"/>
  <c r="AL17" i="4"/>
  <c r="AI17" i="4"/>
  <c r="BB17" i="4"/>
  <c r="P17" i="4"/>
  <c r="P72" i="4" s="1"/>
  <c r="AO17" i="4"/>
  <c r="X17" i="4"/>
  <c r="X72" i="4" s="1"/>
  <c r="AJ17" i="4"/>
  <c r="AK17" i="4"/>
  <c r="BA17" i="4"/>
  <c r="Z17" i="4"/>
  <c r="Z72" i="4" s="1"/>
  <c r="AZ17" i="4"/>
  <c r="U17" i="4"/>
  <c r="U72" i="4" s="1"/>
  <c r="AP17" i="4"/>
  <c r="AX17" i="4"/>
  <c r="AR17" i="4"/>
  <c r="AT17" i="4"/>
  <c r="AS17" i="4"/>
  <c r="AV17" i="4"/>
  <c r="AU17" i="4"/>
  <c r="BC17" i="4"/>
  <c r="BD17" i="4"/>
  <c r="AQ17" i="4"/>
  <c r="AW17" i="4"/>
  <c r="W17" i="4"/>
  <c r="W72" i="4" s="1"/>
  <c r="Y17" i="4"/>
  <c r="Y72" i="4" s="1"/>
  <c r="AA17" i="4"/>
  <c r="AA72" i="4" s="1"/>
  <c r="AB17" i="4"/>
  <c r="AB72" i="4" s="1"/>
  <c r="AC17" i="4"/>
  <c r="AC72" i="4" s="1"/>
  <c r="L17" i="4"/>
  <c r="L72" i="4" s="1"/>
  <c r="S17" i="4"/>
  <c r="S72" i="4" s="1"/>
  <c r="M17" i="4"/>
  <c r="M72" i="4" s="1"/>
  <c r="N17" i="4"/>
  <c r="N72" i="4" s="1"/>
  <c r="O17" i="4"/>
  <c r="O72" i="4" s="1"/>
  <c r="Q17" i="4"/>
  <c r="Q72" i="4" s="1"/>
  <c r="K17" i="4"/>
  <c r="K72" i="4" s="1"/>
  <c r="R17" i="4"/>
  <c r="R72" i="4" s="1"/>
  <c r="AE17" i="4"/>
  <c r="AE72" i="4" s="1"/>
  <c r="AF17" i="4"/>
  <c r="AF72" i="4" s="1"/>
  <c r="T17" i="4"/>
  <c r="T72" i="4" s="1"/>
  <c r="AD17" i="4"/>
  <c r="AD72" i="4" s="1"/>
  <c r="V17" i="4"/>
  <c r="V72" i="4" s="1"/>
  <c r="J18" i="4"/>
  <c r="AJ18" i="4" l="1"/>
  <c r="AK18" i="4"/>
  <c r="AZ18" i="4"/>
  <c r="AY18" i="4"/>
  <c r="BA18" i="4"/>
  <c r="AO18" i="4"/>
  <c r="BB18" i="4"/>
  <c r="BC18" i="4"/>
  <c r="AN18" i="4"/>
  <c r="BD18" i="4"/>
  <c r="AL18" i="4"/>
  <c r="AR18" i="4"/>
  <c r="AP18" i="4"/>
  <c r="AQ18" i="4"/>
  <c r="AS18" i="4"/>
  <c r="AI18" i="4"/>
  <c r="AT18" i="4"/>
  <c r="AU18" i="4"/>
  <c r="AV18" i="4"/>
  <c r="AX18" i="4"/>
  <c r="AW18" i="4"/>
  <c r="AM18" i="4"/>
  <c r="V18" i="4"/>
  <c r="V73" i="4" s="1"/>
  <c r="X18" i="4"/>
  <c r="X73" i="4" s="1"/>
  <c r="W18" i="4"/>
  <c r="W73" i="4" s="1"/>
  <c r="Y18" i="4"/>
  <c r="Y73" i="4" s="1"/>
  <c r="Z18" i="4"/>
  <c r="Z73" i="4" s="1"/>
  <c r="AA18" i="4"/>
  <c r="AA73" i="4" s="1"/>
  <c r="AB18" i="4"/>
  <c r="AB73" i="4" s="1"/>
  <c r="P18" i="4"/>
  <c r="P73" i="4" s="1"/>
  <c r="T18" i="4"/>
  <c r="T73" i="4" s="1"/>
  <c r="Q18" i="4"/>
  <c r="Q73" i="4" s="1"/>
  <c r="R18" i="4"/>
  <c r="R73" i="4" s="1"/>
  <c r="AD18" i="4"/>
  <c r="AD73" i="4" s="1"/>
  <c r="S18" i="4"/>
  <c r="S73" i="4" s="1"/>
  <c r="U18" i="4"/>
  <c r="U73" i="4" s="1"/>
  <c r="AC18" i="4"/>
  <c r="AC73" i="4" s="1"/>
  <c r="K18" i="4"/>
  <c r="K73" i="4" s="1"/>
  <c r="L18" i="4"/>
  <c r="L73" i="4" s="1"/>
  <c r="M18" i="4"/>
  <c r="M73" i="4" s="1"/>
  <c r="N18" i="4"/>
  <c r="N73" i="4" s="1"/>
  <c r="O18" i="4"/>
  <c r="O73" i="4" s="1"/>
  <c r="AE18" i="4"/>
  <c r="AE73" i="4" s="1"/>
  <c r="AF18" i="4"/>
  <c r="AF73" i="4" s="1"/>
  <c r="J19" i="4"/>
  <c r="AR19" i="4" l="1"/>
  <c r="AS19" i="4"/>
  <c r="AT19" i="4"/>
  <c r="AZ19" i="4"/>
  <c r="AU19" i="4"/>
  <c r="AV19" i="4"/>
  <c r="AW19" i="4"/>
  <c r="AK19" i="4"/>
  <c r="AL19" i="4"/>
  <c r="AX19" i="4"/>
  <c r="AQ19" i="4"/>
  <c r="W19" i="4"/>
  <c r="W74" i="4" s="1"/>
  <c r="BC19" i="4"/>
  <c r="V19" i="4"/>
  <c r="V74" i="4" s="1"/>
  <c r="K19" i="4"/>
  <c r="K74" i="4" s="1"/>
  <c r="AP19" i="4"/>
  <c r="AM19" i="4"/>
  <c r="BA19" i="4"/>
  <c r="AI19" i="4"/>
  <c r="AN19" i="4"/>
  <c r="AO19" i="4"/>
  <c r="BB19" i="4"/>
  <c r="BD19" i="4"/>
  <c r="AJ19" i="4"/>
  <c r="U19" i="4"/>
  <c r="U74" i="4" s="1"/>
  <c r="X19" i="4"/>
  <c r="X74" i="4" s="1"/>
  <c r="Y19" i="4"/>
  <c r="Y74" i="4" s="1"/>
  <c r="Z19" i="4"/>
  <c r="Z74" i="4" s="1"/>
  <c r="AB19" i="4"/>
  <c r="AB74" i="4" s="1"/>
  <c r="AD19" i="4"/>
  <c r="AD74" i="4" s="1"/>
  <c r="AC19" i="4"/>
  <c r="AC74" i="4" s="1"/>
  <c r="AE19" i="4"/>
  <c r="AE74" i="4" s="1"/>
  <c r="AF19" i="4"/>
  <c r="AF74" i="4" s="1"/>
  <c r="M19" i="4"/>
  <c r="M74" i="4" s="1"/>
  <c r="N19" i="4"/>
  <c r="N74" i="4" s="1"/>
  <c r="L19" i="4"/>
  <c r="L74" i="4" s="1"/>
  <c r="P19" i="4"/>
  <c r="P74" i="4" s="1"/>
  <c r="R19" i="4"/>
  <c r="R74" i="4" s="1"/>
  <c r="O19" i="4"/>
  <c r="O74" i="4" s="1"/>
  <c r="Q19" i="4"/>
  <c r="Q74" i="4" s="1"/>
  <c r="T19" i="4"/>
  <c r="T74" i="4" s="1"/>
  <c r="S19" i="4"/>
  <c r="S74" i="4" s="1"/>
  <c r="J20" i="4"/>
  <c r="BC20" i="4" l="1"/>
  <c r="BB20" i="4"/>
  <c r="AQ20" i="4"/>
  <c r="AL20" i="4"/>
  <c r="AZ20" i="4"/>
  <c r="AM20" i="4"/>
  <c r="BD20" i="4"/>
  <c r="AI20" i="4"/>
  <c r="AT20" i="4"/>
  <c r="AN20" i="4"/>
  <c r="AO20" i="4"/>
  <c r="AP20" i="4"/>
  <c r="AR20" i="4"/>
  <c r="AS20" i="4"/>
  <c r="AV20" i="4"/>
  <c r="BA20" i="4"/>
  <c r="AU20" i="4"/>
  <c r="AK20" i="4"/>
  <c r="AJ20" i="4"/>
  <c r="AW20" i="4"/>
  <c r="AX20" i="4"/>
  <c r="T20" i="4"/>
  <c r="T75" i="4" s="1"/>
  <c r="V20" i="4"/>
  <c r="V75" i="4" s="1"/>
  <c r="U20" i="4"/>
  <c r="U75" i="4" s="1"/>
  <c r="W20" i="4"/>
  <c r="W75" i="4" s="1"/>
  <c r="X20" i="4"/>
  <c r="X75" i="4" s="1"/>
  <c r="Y20" i="4"/>
  <c r="Y75" i="4" s="1"/>
  <c r="Z20" i="4"/>
  <c r="Z75" i="4" s="1"/>
  <c r="AF20" i="4"/>
  <c r="AF75" i="4" s="1"/>
  <c r="L20" i="4"/>
  <c r="L75" i="4" s="1"/>
  <c r="M20" i="4"/>
  <c r="M75" i="4" s="1"/>
  <c r="N20" i="4"/>
  <c r="N75" i="4" s="1"/>
  <c r="O20" i="4"/>
  <c r="O75" i="4" s="1"/>
  <c r="Q20" i="4"/>
  <c r="Q75" i="4" s="1"/>
  <c r="AB20" i="4"/>
  <c r="AB75" i="4" s="1"/>
  <c r="P20" i="4"/>
  <c r="P75" i="4" s="1"/>
  <c r="K20" i="4"/>
  <c r="K75" i="4" s="1"/>
  <c r="AA20" i="4"/>
  <c r="AA75" i="4" s="1"/>
  <c r="AC20" i="4"/>
  <c r="AC75" i="4" s="1"/>
  <c r="AE20" i="4"/>
  <c r="AE75" i="4" s="1"/>
  <c r="AD20" i="4"/>
  <c r="AD75" i="4" s="1"/>
  <c r="R20" i="4"/>
  <c r="R75" i="4" s="1"/>
  <c r="S20" i="4"/>
  <c r="S75" i="4" s="1"/>
  <c r="J21" i="4"/>
  <c r="BB21" i="4" l="1"/>
  <c r="AI21" i="4"/>
  <c r="AO21" i="4"/>
  <c r="BC21" i="4"/>
  <c r="AM21" i="4"/>
  <c r="AW21" i="4"/>
  <c r="AR21" i="4"/>
  <c r="AK21" i="4"/>
  <c r="AX21" i="4"/>
  <c r="AL21" i="4"/>
  <c r="AV21" i="4"/>
  <c r="AN21" i="4"/>
  <c r="AP21" i="4"/>
  <c r="AQ21" i="4"/>
  <c r="AS21" i="4"/>
  <c r="BA21" i="4"/>
  <c r="AT21" i="4"/>
  <c r="AU21" i="4"/>
  <c r="AJ21" i="4"/>
  <c r="BD21" i="4"/>
  <c r="AY21" i="4"/>
  <c r="AZ21" i="4"/>
  <c r="S21" i="4"/>
  <c r="S76" i="4" s="1"/>
  <c r="U21" i="4"/>
  <c r="U76" i="4" s="1"/>
  <c r="T21" i="4"/>
  <c r="T76" i="4" s="1"/>
  <c r="V21" i="4"/>
  <c r="V76" i="4" s="1"/>
  <c r="W21" i="4"/>
  <c r="W76" i="4" s="1"/>
  <c r="X21" i="4"/>
  <c r="X76" i="4" s="1"/>
  <c r="Y21" i="4"/>
  <c r="Y76" i="4" s="1"/>
  <c r="O21" i="4"/>
  <c r="O76" i="4" s="1"/>
  <c r="L21" i="4"/>
  <c r="L76" i="4" s="1"/>
  <c r="R21" i="4"/>
  <c r="R76" i="4" s="1"/>
  <c r="M21" i="4"/>
  <c r="M76" i="4" s="1"/>
  <c r="N21" i="4"/>
  <c r="N76" i="4" s="1"/>
  <c r="P21" i="4"/>
  <c r="P76" i="4" s="1"/>
  <c r="Q21" i="4"/>
  <c r="Q76" i="4" s="1"/>
  <c r="AA21" i="4"/>
  <c r="AA76" i="4" s="1"/>
  <c r="Z21" i="4"/>
  <c r="Z76" i="4" s="1"/>
  <c r="K21" i="4"/>
  <c r="K76" i="4" s="1"/>
  <c r="AB21" i="4"/>
  <c r="AB76" i="4" s="1"/>
  <c r="AC21" i="4"/>
  <c r="AC76" i="4" s="1"/>
  <c r="AE21" i="4"/>
  <c r="AE76" i="4" s="1"/>
  <c r="AF21" i="4"/>
  <c r="AF76" i="4" s="1"/>
  <c r="AD21" i="4"/>
  <c r="AD76" i="4" s="1"/>
  <c r="J22" i="4"/>
  <c r="AX22" i="4" l="1"/>
  <c r="AY22" i="4"/>
  <c r="AZ22" i="4"/>
  <c r="AJ22" i="4"/>
  <c r="BB22" i="4"/>
  <c r="BD22" i="4"/>
  <c r="BA22" i="4"/>
  <c r="AK22" i="4"/>
  <c r="AM22" i="4"/>
  <c r="AP22" i="4"/>
  <c r="AL22" i="4"/>
  <c r="AN22" i="4"/>
  <c r="AO22" i="4"/>
  <c r="AQ22" i="4"/>
  <c r="AU22" i="4"/>
  <c r="AI22" i="4"/>
  <c r="AR22" i="4"/>
  <c r="AT22" i="4"/>
  <c r="AS22" i="4"/>
  <c r="BC22" i="4"/>
  <c r="AW22" i="4"/>
  <c r="AV22" i="4"/>
  <c r="R22" i="4"/>
  <c r="R77" i="4" s="1"/>
  <c r="S22" i="4"/>
  <c r="S77" i="4" s="1"/>
  <c r="T22" i="4"/>
  <c r="T77" i="4" s="1"/>
  <c r="U22" i="4"/>
  <c r="U77" i="4" s="1"/>
  <c r="V22" i="4"/>
  <c r="V77" i="4" s="1"/>
  <c r="W22" i="4"/>
  <c r="W77" i="4" s="1"/>
  <c r="X22" i="4"/>
  <c r="X77" i="4" s="1"/>
  <c r="Q22" i="4"/>
  <c r="Q77" i="4" s="1"/>
  <c r="Y22" i="4"/>
  <c r="Y77" i="4" s="1"/>
  <c r="Z22" i="4"/>
  <c r="Z77" i="4" s="1"/>
  <c r="AA22" i="4"/>
  <c r="AA77" i="4" s="1"/>
  <c r="AB22" i="4"/>
  <c r="AB77" i="4" s="1"/>
  <c r="AE22" i="4"/>
  <c r="AE77" i="4" s="1"/>
  <c r="AC22" i="4"/>
  <c r="AC77" i="4" s="1"/>
  <c r="AD22" i="4"/>
  <c r="AD77" i="4" s="1"/>
  <c r="M22" i="4"/>
  <c r="M77" i="4" s="1"/>
  <c r="N22" i="4"/>
  <c r="N77" i="4" s="1"/>
  <c r="AF22" i="4"/>
  <c r="AF77" i="4" s="1"/>
  <c r="O22" i="4"/>
  <c r="O77" i="4" s="1"/>
  <c r="P22" i="4"/>
  <c r="P77" i="4" s="1"/>
  <c r="K22" i="4"/>
  <c r="K77" i="4" s="1"/>
  <c r="L22" i="4"/>
  <c r="L77" i="4" s="1"/>
  <c r="J23" i="4"/>
  <c r="AN23" i="4" l="1"/>
  <c r="AO23" i="4"/>
  <c r="AP23" i="4"/>
  <c r="AY23" i="4"/>
  <c r="AQ23" i="4"/>
  <c r="AR23" i="4"/>
  <c r="AZ23" i="4"/>
  <c r="AW23" i="4"/>
  <c r="BB23" i="4"/>
  <c r="BA23" i="4"/>
  <c r="AT23" i="4"/>
  <c r="AX23" i="4"/>
  <c r="AS23" i="4"/>
  <c r="AI23" i="4"/>
  <c r="AM23" i="4"/>
  <c r="AL23" i="4"/>
  <c r="AU23" i="4"/>
  <c r="AK23" i="4"/>
  <c r="BC23" i="4"/>
  <c r="AJ23" i="4"/>
  <c r="BD23" i="4"/>
  <c r="AV23" i="4"/>
  <c r="Q23" i="4"/>
  <c r="Q78" i="4" s="1"/>
  <c r="S23" i="4"/>
  <c r="S78" i="4" s="1"/>
  <c r="R23" i="4"/>
  <c r="R78" i="4" s="1"/>
  <c r="T23" i="4"/>
  <c r="T78" i="4" s="1"/>
  <c r="U23" i="4"/>
  <c r="U78" i="4" s="1"/>
  <c r="V23" i="4"/>
  <c r="V78" i="4" s="1"/>
  <c r="W23" i="4"/>
  <c r="W78" i="4" s="1"/>
  <c r="AD23" i="4"/>
  <c r="AD78" i="4" s="1"/>
  <c r="AE23" i="4"/>
  <c r="AE78" i="4" s="1"/>
  <c r="AF23" i="4"/>
  <c r="AF78" i="4" s="1"/>
  <c r="O23" i="4"/>
  <c r="O78" i="4" s="1"/>
  <c r="X23" i="4"/>
  <c r="X78" i="4" s="1"/>
  <c r="Y23" i="4"/>
  <c r="Y78" i="4" s="1"/>
  <c r="Z23" i="4"/>
  <c r="Z78" i="4" s="1"/>
  <c r="N23" i="4"/>
  <c r="N78" i="4" s="1"/>
  <c r="P23" i="4"/>
  <c r="P78" i="4" s="1"/>
  <c r="AA23" i="4"/>
  <c r="AA78" i="4" s="1"/>
  <c r="AB23" i="4"/>
  <c r="AB78" i="4" s="1"/>
  <c r="L23" i="4"/>
  <c r="L78" i="4" s="1"/>
  <c r="M23" i="4"/>
  <c r="M78" i="4" s="1"/>
  <c r="K23" i="4"/>
  <c r="K78" i="4" s="1"/>
  <c r="AC23" i="4"/>
  <c r="AC78" i="4" s="1"/>
  <c r="J24" i="4"/>
  <c r="BB24" i="4" l="1"/>
  <c r="AU24" i="4"/>
  <c r="BC24" i="4"/>
  <c r="AV24" i="4"/>
  <c r="AM24" i="4"/>
  <c r="AJ24" i="4"/>
  <c r="AX24" i="4"/>
  <c r="BD24" i="4"/>
  <c r="AY24" i="4"/>
  <c r="AK24" i="4"/>
  <c r="AZ24" i="4"/>
  <c r="AL24" i="4"/>
  <c r="AI24" i="4"/>
  <c r="AN24" i="4"/>
  <c r="N24" i="4"/>
  <c r="N79" i="4" s="1"/>
  <c r="AO24" i="4"/>
  <c r="P24" i="4"/>
  <c r="P79" i="4" s="1"/>
  <c r="AP24" i="4"/>
  <c r="AT24" i="4"/>
  <c r="BA24" i="4"/>
  <c r="S24" i="4"/>
  <c r="S79" i="4" s="1"/>
  <c r="AR24" i="4"/>
  <c r="AW24" i="4"/>
  <c r="AS24" i="4"/>
  <c r="AQ24" i="4"/>
  <c r="R24" i="4"/>
  <c r="R79" i="4" s="1"/>
  <c r="Q24" i="4"/>
  <c r="Q79" i="4" s="1"/>
  <c r="T24" i="4"/>
  <c r="T79" i="4" s="1"/>
  <c r="U24" i="4"/>
  <c r="U79" i="4" s="1"/>
  <c r="V24" i="4"/>
  <c r="V79" i="4" s="1"/>
  <c r="M24" i="4"/>
  <c r="M79" i="4" s="1"/>
  <c r="L24" i="4"/>
  <c r="L79" i="4" s="1"/>
  <c r="O24" i="4"/>
  <c r="O79" i="4" s="1"/>
  <c r="X24" i="4"/>
  <c r="X79" i="4" s="1"/>
  <c r="AB24" i="4"/>
  <c r="AB79" i="4" s="1"/>
  <c r="Y24" i="4"/>
  <c r="Y79" i="4" s="1"/>
  <c r="Z24" i="4"/>
  <c r="Z79" i="4" s="1"/>
  <c r="AF24" i="4"/>
  <c r="AF79" i="4" s="1"/>
  <c r="K24" i="4"/>
  <c r="K79" i="4" s="1"/>
  <c r="AA24" i="4"/>
  <c r="AA79" i="4" s="1"/>
  <c r="AE24" i="4"/>
  <c r="AE79" i="4" s="1"/>
  <c r="AC24" i="4"/>
  <c r="AC79" i="4" s="1"/>
  <c r="AD24" i="4"/>
  <c r="AD79" i="4" s="1"/>
  <c r="W24" i="4"/>
  <c r="W79" i="4" s="1"/>
  <c r="J25" i="4"/>
  <c r="AK25" i="4" l="1"/>
  <c r="AM25" i="4"/>
  <c r="AI25" i="4"/>
  <c r="AN25" i="4"/>
  <c r="AO25" i="4"/>
  <c r="AP25" i="4"/>
  <c r="AZ25" i="4"/>
  <c r="AS25" i="4"/>
  <c r="W25" i="4"/>
  <c r="W80" i="4" s="1"/>
  <c r="AQ25" i="4"/>
  <c r="AV25" i="4"/>
  <c r="AW25" i="4"/>
  <c r="BD25" i="4"/>
  <c r="BA25" i="4"/>
  <c r="BB25" i="4"/>
  <c r="BC25" i="4"/>
  <c r="AJ25" i="4"/>
  <c r="AY25" i="4"/>
  <c r="AR25" i="4"/>
  <c r="AT25" i="4"/>
  <c r="AU25" i="4"/>
  <c r="AX25" i="4"/>
  <c r="O25" i="4"/>
  <c r="O80" i="4" s="1"/>
  <c r="K25" i="4"/>
  <c r="K80" i="4" s="1"/>
  <c r="P25" i="4"/>
  <c r="P80" i="4" s="1"/>
  <c r="Q25" i="4"/>
  <c r="Q80" i="4" s="1"/>
  <c r="R25" i="4"/>
  <c r="R80" i="4" s="1"/>
  <c r="S25" i="4"/>
  <c r="S80" i="4" s="1"/>
  <c r="T25" i="4"/>
  <c r="T80" i="4" s="1"/>
  <c r="U25" i="4"/>
  <c r="U80" i="4" s="1"/>
  <c r="M25" i="4"/>
  <c r="M80" i="4" s="1"/>
  <c r="X25" i="4"/>
  <c r="X80" i="4" s="1"/>
  <c r="AA25" i="4"/>
  <c r="AA80" i="4" s="1"/>
  <c r="N25" i="4"/>
  <c r="N80" i="4" s="1"/>
  <c r="V25" i="4"/>
  <c r="V80" i="4" s="1"/>
  <c r="Y25" i="4"/>
  <c r="Y80" i="4" s="1"/>
  <c r="Z25" i="4"/>
  <c r="Z80" i="4" s="1"/>
  <c r="L25" i="4"/>
  <c r="L80" i="4" s="1"/>
  <c r="AC25" i="4"/>
  <c r="AC80" i="4" s="1"/>
  <c r="AE25" i="4"/>
  <c r="AE80" i="4" s="1"/>
  <c r="AD25" i="4"/>
  <c r="AD80" i="4" s="1"/>
  <c r="AB25" i="4"/>
  <c r="AB80" i="4" s="1"/>
  <c r="AF25" i="4"/>
  <c r="AF80" i="4" s="1"/>
  <c r="J26" i="4"/>
  <c r="AZ26" i="4" l="1"/>
  <c r="AU26" i="4"/>
  <c r="BA26" i="4"/>
  <c r="AX26" i="4"/>
  <c r="BB26" i="4"/>
  <c r="P26" i="4"/>
  <c r="P81" i="4" s="1"/>
  <c r="AO26" i="4"/>
  <c r="BC26" i="4"/>
  <c r="S26" i="4"/>
  <c r="S81" i="4" s="1"/>
  <c r="AJ26" i="4"/>
  <c r="AF26" i="4"/>
  <c r="AF81" i="4" s="1"/>
  <c r="BD26" i="4"/>
  <c r="T26" i="4"/>
  <c r="T81" i="4" s="1"/>
  <c r="AK26" i="4"/>
  <c r="AL26" i="4"/>
  <c r="AI26" i="4"/>
  <c r="AN26" i="4"/>
  <c r="AY26" i="4"/>
  <c r="AT26" i="4"/>
  <c r="AQ26" i="4"/>
  <c r="AR26" i="4"/>
  <c r="AW26" i="4"/>
  <c r="AS26" i="4"/>
  <c r="AV26" i="4"/>
  <c r="AP26" i="4"/>
  <c r="N26" i="4"/>
  <c r="N81" i="4" s="1"/>
  <c r="O26" i="4"/>
  <c r="O81" i="4" s="1"/>
  <c r="K26" i="4"/>
  <c r="K81" i="4" s="1"/>
  <c r="Q26" i="4"/>
  <c r="Q81" i="4" s="1"/>
  <c r="R26" i="4"/>
  <c r="R81" i="4" s="1"/>
  <c r="W26" i="4"/>
  <c r="W81" i="4" s="1"/>
  <c r="X26" i="4"/>
  <c r="X81" i="4" s="1"/>
  <c r="Y26" i="4"/>
  <c r="Y81" i="4" s="1"/>
  <c r="Z26" i="4"/>
  <c r="Z81" i="4" s="1"/>
  <c r="AA26" i="4"/>
  <c r="AA81" i="4" s="1"/>
  <c r="AB26" i="4"/>
  <c r="AB81" i="4" s="1"/>
  <c r="AC26" i="4"/>
  <c r="AC81" i="4" s="1"/>
  <c r="AD26" i="4"/>
  <c r="AD81" i="4" s="1"/>
  <c r="U26" i="4"/>
  <c r="U81" i="4" s="1"/>
  <c r="V26" i="4"/>
  <c r="V81" i="4" s="1"/>
  <c r="AE26" i="4"/>
  <c r="AE81" i="4" s="1"/>
  <c r="L26" i="4"/>
  <c r="L81" i="4" s="1"/>
  <c r="M26" i="4"/>
  <c r="M81" i="4" s="1"/>
  <c r="J27" i="4"/>
  <c r="AN27" i="4" l="1"/>
  <c r="AX27" i="4"/>
  <c r="AQ27" i="4"/>
  <c r="BA27" i="4"/>
  <c r="AO27" i="4"/>
  <c r="AP27" i="4"/>
  <c r="AT27" i="4"/>
  <c r="AW27" i="4"/>
  <c r="AF27" i="4"/>
  <c r="AF82" i="4" s="1"/>
  <c r="AR27" i="4"/>
  <c r="AS27" i="4"/>
  <c r="AY27" i="4"/>
  <c r="AU27" i="4"/>
  <c r="AZ27" i="4"/>
  <c r="AV27" i="4"/>
  <c r="BB27" i="4"/>
  <c r="Y27" i="4"/>
  <c r="Y82" i="4" s="1"/>
  <c r="AI27" i="4"/>
  <c r="BC27" i="4"/>
  <c r="AJ27" i="4"/>
  <c r="BD27" i="4"/>
  <c r="AK27" i="4"/>
  <c r="AL27" i="4"/>
  <c r="AM27" i="4"/>
  <c r="M27" i="4"/>
  <c r="M82" i="4" s="1"/>
  <c r="N27" i="4"/>
  <c r="N82" i="4" s="1"/>
  <c r="O27" i="4"/>
  <c r="O82" i="4" s="1"/>
  <c r="P27" i="4"/>
  <c r="P82" i="4" s="1"/>
  <c r="Q27" i="4"/>
  <c r="Q82" i="4" s="1"/>
  <c r="R27" i="4"/>
  <c r="R82" i="4" s="1"/>
  <c r="S27" i="4"/>
  <c r="S82" i="4" s="1"/>
  <c r="AC27" i="4"/>
  <c r="AC82" i="4" s="1"/>
  <c r="AD27" i="4"/>
  <c r="AD82" i="4" s="1"/>
  <c r="AE27" i="4"/>
  <c r="AE82" i="4" s="1"/>
  <c r="U27" i="4"/>
  <c r="U82" i="4" s="1"/>
  <c r="AA27" i="4"/>
  <c r="AA82" i="4" s="1"/>
  <c r="AB27" i="4"/>
  <c r="AB82" i="4" s="1"/>
  <c r="X27" i="4"/>
  <c r="X82" i="4" s="1"/>
  <c r="Z27" i="4"/>
  <c r="Z82" i="4" s="1"/>
  <c r="L27" i="4"/>
  <c r="L82" i="4" s="1"/>
  <c r="T27" i="4"/>
  <c r="T82" i="4" s="1"/>
  <c r="V27" i="4"/>
  <c r="V82" i="4" s="1"/>
  <c r="W27" i="4"/>
  <c r="W82" i="4" s="1"/>
  <c r="K27" i="4"/>
  <c r="K82" i="4" s="1"/>
  <c r="J28" i="4"/>
  <c r="BD28" i="4" l="1"/>
  <c r="P28" i="4"/>
  <c r="P83" i="4" s="1"/>
  <c r="AK28" i="4"/>
  <c r="Z28" i="4"/>
  <c r="Z83" i="4" s="1"/>
  <c r="W28" i="4"/>
  <c r="W83" i="4" s="1"/>
  <c r="AR28" i="4"/>
  <c r="AI28" i="4"/>
  <c r="AW28" i="4"/>
  <c r="K28" i="4"/>
  <c r="K83" i="4" s="1"/>
  <c r="AP28" i="4"/>
  <c r="AQ28" i="4"/>
  <c r="AS28" i="4"/>
  <c r="AJ28" i="4"/>
  <c r="S28" i="4"/>
  <c r="S83" i="4" s="1"/>
  <c r="AN28" i="4"/>
  <c r="AV28" i="4"/>
  <c r="AT28" i="4"/>
  <c r="AX28" i="4"/>
  <c r="AZ28" i="4"/>
  <c r="BA28" i="4"/>
  <c r="BB28" i="4"/>
  <c r="BC28" i="4"/>
  <c r="AU28" i="4"/>
  <c r="AO28" i="4"/>
  <c r="T28" i="4"/>
  <c r="T83" i="4" s="1"/>
  <c r="L28" i="4"/>
  <c r="L83" i="4" s="1"/>
  <c r="AF28" i="4"/>
  <c r="AF83" i="4" s="1"/>
  <c r="N28" i="4"/>
  <c r="N83" i="4" s="1"/>
  <c r="M28" i="4"/>
  <c r="M83" i="4" s="1"/>
  <c r="O28" i="4"/>
  <c r="O83" i="4" s="1"/>
  <c r="Q28" i="4"/>
  <c r="Q83" i="4" s="1"/>
  <c r="R28" i="4"/>
  <c r="R83" i="4" s="1"/>
  <c r="U28" i="4"/>
  <c r="U83" i="4" s="1"/>
  <c r="X28" i="4"/>
  <c r="X83" i="4" s="1"/>
  <c r="AD28" i="4"/>
  <c r="AD83" i="4" s="1"/>
  <c r="Y28" i="4"/>
  <c r="Y83" i="4" s="1"/>
  <c r="AE28" i="4"/>
  <c r="AE83" i="4" s="1"/>
  <c r="AC28" i="4"/>
  <c r="AC83" i="4" s="1"/>
  <c r="AA28" i="4"/>
  <c r="AA83" i="4" s="1"/>
  <c r="AB28" i="4"/>
  <c r="AB83" i="4" s="1"/>
  <c r="V28" i="4"/>
  <c r="V83" i="4" s="1"/>
  <c r="J29" i="4"/>
  <c r="BC29" i="4" l="1"/>
  <c r="AJ29" i="4"/>
  <c r="K29" i="4"/>
  <c r="K84" i="4" s="1"/>
  <c r="BD29" i="4"/>
  <c r="AM29" i="4"/>
  <c r="AK29" i="4"/>
  <c r="AL29" i="4"/>
  <c r="AV29" i="4"/>
  <c r="AP29" i="4"/>
  <c r="AI29" i="4"/>
  <c r="AN29" i="4"/>
  <c r="AO29" i="4"/>
  <c r="U29" i="4"/>
  <c r="U84" i="4" s="1"/>
  <c r="BB29" i="4"/>
  <c r="AW29" i="4"/>
  <c r="AX29" i="4"/>
  <c r="N29" i="4"/>
  <c r="N84" i="4" s="1"/>
  <c r="AY29" i="4"/>
  <c r="AZ29" i="4"/>
  <c r="BA29" i="4"/>
  <c r="AR29" i="4"/>
  <c r="AT29" i="4"/>
  <c r="AU29" i="4"/>
  <c r="AQ29" i="4"/>
  <c r="AS29" i="4"/>
  <c r="P29" i="4"/>
  <c r="P84" i="4" s="1"/>
  <c r="AE29" i="4"/>
  <c r="AE84" i="4" s="1"/>
  <c r="L29" i="4"/>
  <c r="L84" i="4" s="1"/>
  <c r="AF29" i="4"/>
  <c r="AF84" i="4" s="1"/>
  <c r="M29" i="4"/>
  <c r="M84" i="4" s="1"/>
  <c r="O29" i="4"/>
  <c r="O84" i="4" s="1"/>
  <c r="Q29" i="4"/>
  <c r="Q84" i="4" s="1"/>
  <c r="R29" i="4"/>
  <c r="R84" i="4" s="1"/>
  <c r="V29" i="4"/>
  <c r="V84" i="4" s="1"/>
  <c r="S29" i="4"/>
  <c r="S84" i="4" s="1"/>
  <c r="Y29" i="4"/>
  <c r="Y84" i="4" s="1"/>
  <c r="T29" i="4"/>
  <c r="T84" i="4" s="1"/>
  <c r="W29" i="4"/>
  <c r="W84" i="4" s="1"/>
  <c r="X29" i="4"/>
  <c r="X84" i="4" s="1"/>
  <c r="Z29" i="4"/>
  <c r="Z84" i="4" s="1"/>
  <c r="AA29" i="4"/>
  <c r="AA84" i="4" s="1"/>
  <c r="AB29" i="4"/>
  <c r="AB84" i="4" s="1"/>
  <c r="AC29" i="4"/>
  <c r="AC84" i="4" s="1"/>
  <c r="AD29" i="4"/>
  <c r="AD84" i="4" s="1"/>
  <c r="J30" i="4"/>
  <c r="AL30" i="4" l="1"/>
  <c r="AW30" i="4"/>
  <c r="AN30" i="4"/>
  <c r="BB30" i="4"/>
  <c r="BC30" i="4"/>
  <c r="BD30" i="4"/>
  <c r="AO30" i="4"/>
  <c r="AZ30" i="4"/>
  <c r="BA30" i="4"/>
  <c r="AP30" i="4"/>
  <c r="AJ30" i="4"/>
  <c r="AK30" i="4"/>
  <c r="AV30" i="4"/>
  <c r="S30" i="4"/>
  <c r="S85" i="4" s="1"/>
  <c r="AQ30" i="4"/>
  <c r="AS30" i="4"/>
  <c r="AT30" i="4"/>
  <c r="AI30" i="4"/>
  <c r="AD30" i="4"/>
  <c r="AD85" i="4" s="1"/>
  <c r="L30" i="4"/>
  <c r="L85" i="4" s="1"/>
  <c r="AE30" i="4"/>
  <c r="AE85" i="4" s="1"/>
  <c r="AF30" i="4"/>
  <c r="AF85" i="4" s="1"/>
  <c r="M30" i="4"/>
  <c r="M85" i="4" s="1"/>
  <c r="O30" i="4"/>
  <c r="O85" i="4" s="1"/>
  <c r="K30" i="4"/>
  <c r="K85" i="4" s="1"/>
  <c r="P30" i="4"/>
  <c r="P85" i="4" s="1"/>
  <c r="X30" i="4"/>
  <c r="X85" i="4" s="1"/>
  <c r="Y30" i="4"/>
  <c r="Y85" i="4" s="1"/>
  <c r="Z30" i="4"/>
  <c r="Z85" i="4" s="1"/>
  <c r="AA30" i="4"/>
  <c r="AA85" i="4" s="1"/>
  <c r="AB30" i="4"/>
  <c r="AB85" i="4" s="1"/>
  <c r="AC30" i="4"/>
  <c r="AC85" i="4" s="1"/>
  <c r="T30" i="4"/>
  <c r="T85" i="4" s="1"/>
  <c r="U30" i="4"/>
  <c r="U85" i="4" s="1"/>
  <c r="V30" i="4"/>
  <c r="V85" i="4" s="1"/>
  <c r="Q30" i="4"/>
  <c r="Q85" i="4" s="1"/>
  <c r="N30" i="4"/>
  <c r="N85" i="4" s="1"/>
  <c r="R30" i="4"/>
  <c r="R85" i="4" s="1"/>
  <c r="J31" i="4"/>
  <c r="AV31" i="4" l="1"/>
  <c r="AS31" i="4"/>
  <c r="AW31" i="4"/>
  <c r="AY31" i="4"/>
  <c r="AP31" i="4"/>
  <c r="Q31" i="4"/>
  <c r="Q86" i="4" s="1"/>
  <c r="AZ31" i="4"/>
  <c r="BA31" i="4"/>
  <c r="BC31" i="4"/>
  <c r="BB31" i="4"/>
  <c r="AJ31" i="4"/>
  <c r="BD31" i="4"/>
  <c r="AF31" i="4"/>
  <c r="AF86" i="4" s="1"/>
  <c r="AT31" i="4"/>
  <c r="AQ31" i="4"/>
  <c r="AK31" i="4"/>
  <c r="AI31" i="4"/>
  <c r="AN31" i="4"/>
  <c r="AO31" i="4"/>
  <c r="AC31" i="4"/>
  <c r="AC86" i="4" s="1"/>
  <c r="AE31" i="4"/>
  <c r="AE86" i="4" s="1"/>
  <c r="AD31" i="4"/>
  <c r="AD86" i="4" s="1"/>
  <c r="L31" i="4"/>
  <c r="L86" i="4" s="1"/>
  <c r="Z31" i="4"/>
  <c r="Z86" i="4" s="1"/>
  <c r="AA31" i="4"/>
  <c r="AA86" i="4" s="1"/>
  <c r="AB31" i="4"/>
  <c r="AB86" i="4" s="1"/>
  <c r="M31" i="4"/>
  <c r="M86" i="4" s="1"/>
  <c r="R31" i="4"/>
  <c r="R86" i="4" s="1"/>
  <c r="S31" i="4"/>
  <c r="S86" i="4" s="1"/>
  <c r="K31" i="4"/>
  <c r="K86" i="4" s="1"/>
  <c r="P31" i="4"/>
  <c r="P86" i="4" s="1"/>
  <c r="T31" i="4"/>
  <c r="T86" i="4" s="1"/>
  <c r="O31" i="4"/>
  <c r="O86" i="4" s="1"/>
  <c r="U31" i="4"/>
  <c r="U86" i="4" s="1"/>
  <c r="V31" i="4"/>
  <c r="V86" i="4" s="1"/>
  <c r="X31" i="4"/>
  <c r="X86" i="4" s="1"/>
  <c r="Y31" i="4"/>
  <c r="Y86" i="4" s="1"/>
  <c r="J32" i="4"/>
  <c r="BB32" i="4" l="1"/>
  <c r="BC32" i="4"/>
  <c r="BD32" i="4"/>
  <c r="AS32" i="4"/>
  <c r="AN32" i="4"/>
  <c r="AM32" i="4"/>
  <c r="AO32" i="4"/>
  <c r="AR32" i="4"/>
  <c r="AP32" i="4"/>
  <c r="AQ32" i="4"/>
  <c r="AW32" i="4"/>
  <c r="AI32" i="4"/>
  <c r="AJ32" i="4"/>
  <c r="BA32" i="4"/>
  <c r="AV32" i="4"/>
  <c r="AX32" i="4"/>
  <c r="AK32" i="4"/>
  <c r="AU32" i="4"/>
  <c r="AT32" i="4"/>
  <c r="AY32" i="4"/>
  <c r="AZ32" i="4"/>
  <c r="AL32" i="4"/>
  <c r="AB32" i="4"/>
  <c r="AB87" i="4" s="1"/>
  <c r="AC32" i="4"/>
  <c r="AC87" i="4" s="1"/>
  <c r="AD32" i="4"/>
  <c r="AD87" i="4" s="1"/>
  <c r="AE32" i="4"/>
  <c r="AE87" i="4" s="1"/>
  <c r="M32" i="4"/>
  <c r="M87" i="4" s="1"/>
  <c r="L32" i="4"/>
  <c r="L87" i="4" s="1"/>
  <c r="N32" i="4"/>
  <c r="N87" i="4" s="1"/>
  <c r="O32" i="4"/>
  <c r="O87" i="4" s="1"/>
  <c r="P32" i="4"/>
  <c r="P87" i="4" s="1"/>
  <c r="S32" i="4"/>
  <c r="S87" i="4" s="1"/>
  <c r="Y32" i="4"/>
  <c r="Y87" i="4" s="1"/>
  <c r="AF32" i="4"/>
  <c r="AF87" i="4" s="1"/>
  <c r="T32" i="4"/>
  <c r="T87" i="4" s="1"/>
  <c r="U32" i="4"/>
  <c r="U87" i="4" s="1"/>
  <c r="V32" i="4"/>
  <c r="V87" i="4" s="1"/>
  <c r="Z32" i="4"/>
  <c r="Z87" i="4" s="1"/>
  <c r="AA32" i="4"/>
  <c r="AA87" i="4" s="1"/>
  <c r="W32" i="4"/>
  <c r="W87" i="4" s="1"/>
  <c r="X32" i="4"/>
  <c r="X87" i="4" s="1"/>
  <c r="K32" i="4"/>
  <c r="K87" i="4" s="1"/>
  <c r="R32" i="4"/>
  <c r="R87" i="4" s="1"/>
  <c r="Q32" i="4"/>
  <c r="Q87" i="4" s="1"/>
  <c r="J33" i="4"/>
  <c r="AK33" i="4" l="1"/>
  <c r="Z33" i="4"/>
  <c r="Z88" i="4" s="1"/>
  <c r="AL33" i="4"/>
  <c r="S33" i="4"/>
  <c r="S88" i="4" s="1"/>
  <c r="AM33" i="4"/>
  <c r="AV33" i="4"/>
  <c r="AP33" i="4"/>
  <c r="AI33" i="4"/>
  <c r="AT33" i="4"/>
  <c r="AO33" i="4"/>
  <c r="AS33" i="4"/>
  <c r="BD33" i="4"/>
  <c r="AU33" i="4"/>
  <c r="AQ33" i="4"/>
  <c r="AW33" i="4"/>
  <c r="BC33" i="4"/>
  <c r="AX33" i="4"/>
  <c r="AY33" i="4"/>
  <c r="AN33" i="4"/>
  <c r="N33" i="4"/>
  <c r="N88" i="4" s="1"/>
  <c r="P33" i="4"/>
  <c r="P88" i="4" s="1"/>
  <c r="AZ33" i="4"/>
  <c r="BA33" i="4"/>
  <c r="BB33" i="4"/>
  <c r="AR33" i="4"/>
  <c r="AJ33" i="4"/>
  <c r="AA33" i="4"/>
  <c r="AA88" i="4" s="1"/>
  <c r="AC33" i="4"/>
  <c r="AC88" i="4" s="1"/>
  <c r="AB33" i="4"/>
  <c r="AB88" i="4" s="1"/>
  <c r="AD33" i="4"/>
  <c r="AD88" i="4" s="1"/>
  <c r="L33" i="4"/>
  <c r="L88" i="4" s="1"/>
  <c r="AF33" i="4"/>
  <c r="AF88" i="4" s="1"/>
  <c r="M33" i="4"/>
  <c r="M88" i="4" s="1"/>
  <c r="Q33" i="4"/>
  <c r="Q88" i="4" s="1"/>
  <c r="O33" i="4"/>
  <c r="O88" i="4" s="1"/>
  <c r="T33" i="4"/>
  <c r="T88" i="4" s="1"/>
  <c r="R33" i="4"/>
  <c r="R88" i="4" s="1"/>
  <c r="K33" i="4"/>
  <c r="K88" i="4" s="1"/>
  <c r="U33" i="4"/>
  <c r="U88" i="4" s="1"/>
  <c r="V33" i="4"/>
  <c r="V88" i="4" s="1"/>
  <c r="W33" i="4"/>
  <c r="W88" i="4" s="1"/>
  <c r="X33" i="4"/>
  <c r="X88" i="4" s="1"/>
  <c r="AE33" i="4"/>
  <c r="AE88" i="4" s="1"/>
  <c r="Y33" i="4"/>
  <c r="Y88" i="4" s="1"/>
  <c r="J34" i="4"/>
  <c r="BD34" i="4" l="1"/>
  <c r="AV34" i="4"/>
  <c r="W34" i="4"/>
  <c r="W89" i="4" s="1"/>
  <c r="BA34" i="4"/>
  <c r="AR34" i="4"/>
  <c r="AF34" i="4"/>
  <c r="AF89" i="4" s="1"/>
  <c r="AS34" i="4"/>
  <c r="AK34" i="4"/>
  <c r="AT34" i="4"/>
  <c r="AI34" i="4"/>
  <c r="AJ34" i="4"/>
  <c r="AX34" i="4"/>
  <c r="AW34" i="4"/>
  <c r="AZ34" i="4"/>
  <c r="AQ34" i="4"/>
  <c r="BB34" i="4"/>
  <c r="AU34" i="4"/>
  <c r="AP34" i="4"/>
  <c r="AM34" i="4"/>
  <c r="AN34" i="4"/>
  <c r="BC34" i="4"/>
  <c r="AO34" i="4"/>
  <c r="AL34" i="4"/>
  <c r="Z34" i="4"/>
  <c r="Z89" i="4" s="1"/>
  <c r="AA34" i="4"/>
  <c r="AA89" i="4" s="1"/>
  <c r="AB34" i="4"/>
  <c r="AB89" i="4" s="1"/>
  <c r="AC34" i="4"/>
  <c r="AC89" i="4" s="1"/>
  <c r="AE34" i="4"/>
  <c r="AE89" i="4" s="1"/>
  <c r="Q34" i="4"/>
  <c r="Q89" i="4" s="1"/>
  <c r="X34" i="4"/>
  <c r="X89" i="4" s="1"/>
  <c r="R34" i="4"/>
  <c r="R89" i="4" s="1"/>
  <c r="S34" i="4"/>
  <c r="S89" i="4" s="1"/>
  <c r="U34" i="4"/>
  <c r="U89" i="4" s="1"/>
  <c r="T34" i="4"/>
  <c r="T89" i="4" s="1"/>
  <c r="V34" i="4"/>
  <c r="V89" i="4" s="1"/>
  <c r="L34" i="4"/>
  <c r="L89" i="4" s="1"/>
  <c r="M34" i="4"/>
  <c r="M89" i="4" s="1"/>
  <c r="N34" i="4"/>
  <c r="N89" i="4" s="1"/>
  <c r="Y34" i="4"/>
  <c r="Y89" i="4" s="1"/>
  <c r="O34" i="4"/>
  <c r="O89" i="4" s="1"/>
  <c r="P34" i="4"/>
  <c r="P89" i="4" s="1"/>
  <c r="AD34" i="4"/>
  <c r="AD89" i="4" s="1"/>
  <c r="K34" i="4"/>
  <c r="K89" i="4" s="1"/>
  <c r="J35" i="4"/>
  <c r="AP35" i="4" l="1"/>
  <c r="BA35" i="4"/>
  <c r="AJ35" i="4"/>
  <c r="AK35" i="4"/>
  <c r="AN35" i="4"/>
  <c r="W35" i="4"/>
  <c r="W90" i="4" s="1"/>
  <c r="AI35" i="4"/>
  <c r="BB35" i="4"/>
  <c r="AT35" i="4"/>
  <c r="AQ35" i="4"/>
  <c r="AU35" i="4"/>
  <c r="AS35" i="4"/>
  <c r="AV35" i="4"/>
  <c r="AX35" i="4"/>
  <c r="AW35" i="4"/>
  <c r="AO35" i="4"/>
  <c r="BD35" i="4"/>
  <c r="BC35" i="4"/>
  <c r="AR35" i="4"/>
  <c r="Y35" i="4"/>
  <c r="Y90" i="4" s="1"/>
  <c r="AA35" i="4"/>
  <c r="AA90" i="4" s="1"/>
  <c r="Z35" i="4"/>
  <c r="Z90" i="4" s="1"/>
  <c r="AB35" i="4"/>
  <c r="AB90" i="4" s="1"/>
  <c r="AD35" i="4"/>
  <c r="AD90" i="4" s="1"/>
  <c r="U35" i="4"/>
  <c r="U90" i="4" s="1"/>
  <c r="K35" i="4"/>
  <c r="K90" i="4" s="1"/>
  <c r="V35" i="4"/>
  <c r="V90" i="4" s="1"/>
  <c r="X35" i="4"/>
  <c r="X90" i="4" s="1"/>
  <c r="AC35" i="4"/>
  <c r="AC90" i="4" s="1"/>
  <c r="AE35" i="4"/>
  <c r="AE90" i="4" s="1"/>
  <c r="AF35" i="4"/>
  <c r="AF90" i="4" s="1"/>
  <c r="Q35" i="4"/>
  <c r="Q90" i="4" s="1"/>
  <c r="L35" i="4"/>
  <c r="L90" i="4" s="1"/>
  <c r="O35" i="4"/>
  <c r="O90" i="4" s="1"/>
  <c r="N35" i="4"/>
  <c r="N90" i="4" s="1"/>
  <c r="M35" i="4"/>
  <c r="M90" i="4" s="1"/>
  <c r="P35" i="4"/>
  <c r="P90" i="4" s="1"/>
  <c r="R35" i="4"/>
  <c r="R90" i="4" s="1"/>
  <c r="S35" i="4"/>
  <c r="S90" i="4" s="1"/>
  <c r="T35" i="4"/>
  <c r="T90" i="4" s="1"/>
  <c r="J36" i="4"/>
  <c r="AK36" i="4" l="1"/>
  <c r="AL36" i="4"/>
  <c r="AP36" i="4"/>
  <c r="AM36" i="4"/>
  <c r="BC36" i="4"/>
  <c r="AN36" i="4"/>
  <c r="BA36" i="4"/>
  <c r="AS36" i="4"/>
  <c r="AI36" i="4"/>
  <c r="AZ36" i="4"/>
  <c r="BB36" i="4"/>
  <c r="AT36" i="4"/>
  <c r="AQ36" i="4"/>
  <c r="BD36" i="4"/>
  <c r="AR36" i="4"/>
  <c r="N36" i="4"/>
  <c r="N91" i="4" s="1"/>
  <c r="AU36" i="4"/>
  <c r="P36" i="4"/>
  <c r="P91" i="4" s="1"/>
  <c r="AJ36" i="4"/>
  <c r="AV36" i="4"/>
  <c r="AW36" i="4"/>
  <c r="AX36" i="4"/>
  <c r="AY36" i="4"/>
  <c r="AO36" i="4"/>
  <c r="S36" i="4"/>
  <c r="S91" i="4" s="1"/>
  <c r="X36" i="4"/>
  <c r="X91" i="4" s="1"/>
  <c r="Y36" i="4"/>
  <c r="Y91" i="4" s="1"/>
  <c r="Z36" i="4"/>
  <c r="Z91" i="4" s="1"/>
  <c r="AA36" i="4"/>
  <c r="AA91" i="4" s="1"/>
  <c r="AC36" i="4"/>
  <c r="AC91" i="4" s="1"/>
  <c r="AD36" i="4"/>
  <c r="AD91" i="4" s="1"/>
  <c r="AE36" i="4"/>
  <c r="AE91" i="4" s="1"/>
  <c r="K36" i="4"/>
  <c r="K91" i="4" s="1"/>
  <c r="L36" i="4"/>
  <c r="L91" i="4" s="1"/>
  <c r="AF36" i="4"/>
  <c r="AF91" i="4" s="1"/>
  <c r="U36" i="4"/>
  <c r="U91" i="4" s="1"/>
  <c r="O36" i="4"/>
  <c r="O91" i="4" s="1"/>
  <c r="AB36" i="4"/>
  <c r="AB91" i="4" s="1"/>
  <c r="Q36" i="4"/>
  <c r="Q91" i="4" s="1"/>
  <c r="R36" i="4"/>
  <c r="R91" i="4" s="1"/>
  <c r="T36" i="4"/>
  <c r="T91" i="4" s="1"/>
  <c r="V36" i="4"/>
  <c r="V91" i="4" s="1"/>
  <c r="W36" i="4"/>
  <c r="W91" i="4" s="1"/>
  <c r="M36" i="4"/>
  <c r="M91" i="4" s="1"/>
  <c r="J37" i="4"/>
  <c r="BA37" i="4" l="1"/>
  <c r="P37" i="4"/>
  <c r="P92" i="4" s="1"/>
  <c r="AO37" i="4"/>
  <c r="AJ37" i="4"/>
  <c r="AP37" i="4"/>
  <c r="AZ37" i="4"/>
  <c r="AT37" i="4"/>
  <c r="AS37" i="4"/>
  <c r="AN37" i="4"/>
  <c r="AW37" i="4"/>
  <c r="BB37" i="4"/>
  <c r="BD37" i="4"/>
  <c r="AY37" i="4"/>
  <c r="AR37" i="4"/>
  <c r="BC37" i="4"/>
  <c r="AI37" i="4"/>
  <c r="Y37" i="4"/>
  <c r="Y92" i="4" s="1"/>
  <c r="X37" i="4"/>
  <c r="X92" i="4" s="1"/>
  <c r="Z37" i="4"/>
  <c r="Z92" i="4" s="1"/>
  <c r="AB37" i="4"/>
  <c r="AB92" i="4" s="1"/>
  <c r="K37" i="4"/>
  <c r="K92" i="4" s="1"/>
  <c r="L37" i="4"/>
  <c r="L92" i="4" s="1"/>
  <c r="V37" i="4"/>
  <c r="V92" i="4" s="1"/>
  <c r="AF37" i="4"/>
  <c r="AF92" i="4" s="1"/>
  <c r="AA37" i="4"/>
  <c r="AA92" i="4" s="1"/>
  <c r="AC37" i="4"/>
  <c r="AC92" i="4" s="1"/>
  <c r="AD37" i="4"/>
  <c r="AD92" i="4" s="1"/>
  <c r="AE37" i="4"/>
  <c r="AE92" i="4" s="1"/>
  <c r="Q37" i="4"/>
  <c r="Q92" i="4" s="1"/>
  <c r="R37" i="4"/>
  <c r="R92" i="4" s="1"/>
  <c r="T37" i="4"/>
  <c r="T92" i="4" s="1"/>
  <c r="U37" i="4"/>
  <c r="U92" i="4" s="1"/>
  <c r="J38" i="4"/>
  <c r="AT38" i="4" l="1"/>
  <c r="AU38" i="4"/>
  <c r="AJ38" i="4"/>
  <c r="AV38" i="4"/>
  <c r="AW38" i="4"/>
  <c r="AM38" i="4"/>
  <c r="AI38" i="4"/>
  <c r="N38" i="4"/>
  <c r="N93" i="4" s="1"/>
  <c r="AQ38" i="4"/>
  <c r="AX38" i="4"/>
  <c r="AK38" i="4"/>
  <c r="AL38" i="4"/>
  <c r="AS38" i="4"/>
  <c r="AN38" i="4"/>
  <c r="AO38" i="4"/>
  <c r="AP38" i="4"/>
  <c r="AR38" i="4"/>
  <c r="AY38" i="4"/>
  <c r="AZ38" i="4"/>
  <c r="BB38" i="4"/>
  <c r="BA38" i="4"/>
  <c r="BD38" i="4"/>
  <c r="BC38" i="4"/>
  <c r="V38" i="4"/>
  <c r="V93" i="4" s="1"/>
  <c r="W38" i="4"/>
  <c r="W93" i="4" s="1"/>
  <c r="X38" i="4"/>
  <c r="X93" i="4" s="1"/>
  <c r="Y38" i="4"/>
  <c r="Y93" i="4" s="1"/>
  <c r="AA38" i="4"/>
  <c r="AA93" i="4" s="1"/>
  <c r="L38" i="4"/>
  <c r="L93" i="4" s="1"/>
  <c r="M38" i="4"/>
  <c r="M93" i="4" s="1"/>
  <c r="O38" i="4"/>
  <c r="O93" i="4" s="1"/>
  <c r="K38" i="4"/>
  <c r="K93" i="4" s="1"/>
  <c r="P38" i="4"/>
  <c r="P93" i="4" s="1"/>
  <c r="Q38" i="4"/>
  <c r="Q93" i="4" s="1"/>
  <c r="R38" i="4"/>
  <c r="R93" i="4" s="1"/>
  <c r="S38" i="4"/>
  <c r="S93" i="4" s="1"/>
  <c r="Z38" i="4"/>
  <c r="Z93" i="4" s="1"/>
  <c r="AD38" i="4"/>
  <c r="AD93" i="4" s="1"/>
  <c r="T38" i="4"/>
  <c r="T93" i="4" s="1"/>
  <c r="AC38" i="4"/>
  <c r="AC93" i="4" s="1"/>
  <c r="U38" i="4"/>
  <c r="U93" i="4" s="1"/>
  <c r="AB38" i="4"/>
  <c r="AB93" i="4" s="1"/>
  <c r="AE38" i="4"/>
  <c r="AE93" i="4" s="1"/>
  <c r="AF38" i="4"/>
  <c r="AF93" i="4" s="1"/>
  <c r="J39" i="4"/>
  <c r="BA39" i="4" l="1"/>
  <c r="BB39" i="4"/>
  <c r="Z39" i="4"/>
  <c r="Z94" i="4" s="1"/>
  <c r="AO39" i="4"/>
  <c r="BC39" i="4"/>
  <c r="AK39" i="4"/>
  <c r="AM39" i="4"/>
  <c r="BD39" i="4"/>
  <c r="AP39" i="4"/>
  <c r="AX39" i="4"/>
  <c r="AY39" i="4"/>
  <c r="AI39" i="4"/>
  <c r="AJ39" i="4"/>
  <c r="AN39" i="4"/>
  <c r="AW39" i="4"/>
  <c r="AZ39" i="4"/>
  <c r="AQ39" i="4"/>
  <c r="AR39" i="4"/>
  <c r="AS39" i="4"/>
  <c r="AU39" i="4"/>
  <c r="AV39" i="4"/>
  <c r="AL39" i="4"/>
  <c r="AT39" i="4"/>
  <c r="U39" i="4"/>
  <c r="U94" i="4" s="1"/>
  <c r="W39" i="4"/>
  <c r="W94" i="4" s="1"/>
  <c r="V39" i="4"/>
  <c r="V94" i="4" s="1"/>
  <c r="X39" i="4"/>
  <c r="X94" i="4" s="1"/>
  <c r="P39" i="4"/>
  <c r="P94" i="4" s="1"/>
  <c r="T39" i="4"/>
  <c r="T94" i="4" s="1"/>
  <c r="Q39" i="4"/>
  <c r="Q94" i="4" s="1"/>
  <c r="R39" i="4"/>
  <c r="R94" i="4" s="1"/>
  <c r="S39" i="4"/>
  <c r="S94" i="4" s="1"/>
  <c r="K39" i="4"/>
  <c r="K94" i="4" s="1"/>
  <c r="AA39" i="4"/>
  <c r="AA94" i="4" s="1"/>
  <c r="Y39" i="4"/>
  <c r="Y94" i="4" s="1"/>
  <c r="AB39" i="4"/>
  <c r="AB94" i="4" s="1"/>
  <c r="AC39" i="4"/>
  <c r="AC94" i="4" s="1"/>
  <c r="AD39" i="4"/>
  <c r="AD94" i="4" s="1"/>
  <c r="AE39" i="4"/>
  <c r="AE94" i="4" s="1"/>
  <c r="AF39" i="4"/>
  <c r="AF94" i="4" s="1"/>
  <c r="L39" i="4"/>
  <c r="L94" i="4" s="1"/>
  <c r="M39" i="4"/>
  <c r="M94" i="4" s="1"/>
  <c r="N39" i="4"/>
  <c r="N94" i="4" s="1"/>
  <c r="O39" i="4"/>
  <c r="O94" i="4" s="1"/>
  <c r="J40" i="4"/>
  <c r="AN40" i="4" l="1"/>
  <c r="AP40" i="4"/>
  <c r="AQ40" i="4"/>
  <c r="AK40" i="4"/>
  <c r="AR40" i="4"/>
  <c r="AS40" i="4"/>
  <c r="AT40" i="4"/>
  <c r="W40" i="4"/>
  <c r="W95" i="4" s="1"/>
  <c r="AJ40" i="4"/>
  <c r="AU40" i="4"/>
  <c r="AO40" i="4"/>
  <c r="AV40" i="4"/>
  <c r="K40" i="4"/>
  <c r="K95" i="4" s="1"/>
  <c r="BC40" i="4"/>
  <c r="AZ40" i="4"/>
  <c r="BB40" i="4"/>
  <c r="AM40" i="4"/>
  <c r="AW40" i="4"/>
  <c r="AL40" i="4"/>
  <c r="AI40" i="4"/>
  <c r="BA40" i="4"/>
  <c r="BD40" i="4"/>
  <c r="AX40" i="4"/>
  <c r="T40" i="4"/>
  <c r="T95" i="4" s="1"/>
  <c r="U40" i="4"/>
  <c r="U95" i="4" s="1"/>
  <c r="V40" i="4"/>
  <c r="V95" i="4" s="1"/>
  <c r="Y40" i="4"/>
  <c r="Y95" i="4" s="1"/>
  <c r="S40" i="4"/>
  <c r="S95" i="4" s="1"/>
  <c r="X40" i="4"/>
  <c r="X95" i="4" s="1"/>
  <c r="Z40" i="4"/>
  <c r="Z95" i="4" s="1"/>
  <c r="AA40" i="4"/>
  <c r="AA95" i="4" s="1"/>
  <c r="AB40" i="4"/>
  <c r="AB95" i="4" s="1"/>
  <c r="AC40" i="4"/>
  <c r="AC95" i="4" s="1"/>
  <c r="AD40" i="4"/>
  <c r="AD95" i="4" s="1"/>
  <c r="O40" i="4"/>
  <c r="O95" i="4" s="1"/>
  <c r="M40" i="4"/>
  <c r="M95" i="4" s="1"/>
  <c r="Q40" i="4"/>
  <c r="Q95" i="4" s="1"/>
  <c r="AE40" i="4"/>
  <c r="AE95" i="4" s="1"/>
  <c r="P40" i="4"/>
  <c r="P95" i="4" s="1"/>
  <c r="L40" i="4"/>
  <c r="L95" i="4" s="1"/>
  <c r="N40" i="4"/>
  <c r="N95" i="4" s="1"/>
  <c r="R40" i="4"/>
  <c r="R95" i="4" s="1"/>
  <c r="AF40" i="4"/>
  <c r="AF95" i="4" s="1"/>
  <c r="J41" i="4"/>
  <c r="AU41" i="4" l="1"/>
  <c r="AY41" i="4"/>
  <c r="AO41" i="4"/>
  <c r="AV41" i="4"/>
  <c r="AS41" i="4"/>
  <c r="AP41" i="4"/>
  <c r="AW41" i="4"/>
  <c r="AT41" i="4"/>
  <c r="AQ41" i="4"/>
  <c r="AX41" i="4"/>
  <c r="AR41" i="4"/>
  <c r="AJ41" i="4"/>
  <c r="M41" i="4"/>
  <c r="M96" i="4" s="1"/>
  <c r="BD41" i="4"/>
  <c r="AI41" i="4"/>
  <c r="AM41" i="4"/>
  <c r="BC41" i="4"/>
  <c r="AN41" i="4"/>
  <c r="AK41" i="4"/>
  <c r="AZ41" i="4"/>
  <c r="O41" i="4"/>
  <c r="O96" i="4" s="1"/>
  <c r="BA41" i="4"/>
  <c r="S41" i="4"/>
  <c r="S96" i="4" s="1"/>
  <c r="BB41" i="4"/>
  <c r="U41" i="4"/>
  <c r="U96" i="4" s="1"/>
  <c r="T41" i="4"/>
  <c r="T96" i="4" s="1"/>
  <c r="V41" i="4"/>
  <c r="V96" i="4" s="1"/>
  <c r="X41" i="4"/>
  <c r="X96" i="4" s="1"/>
  <c r="Z41" i="4"/>
  <c r="Z96" i="4" s="1"/>
  <c r="AA41" i="4"/>
  <c r="AA96" i="4" s="1"/>
  <c r="AB41" i="4"/>
  <c r="AB96" i="4" s="1"/>
  <c r="AC41" i="4"/>
  <c r="AC96" i="4" s="1"/>
  <c r="AD41" i="4"/>
  <c r="AD96" i="4" s="1"/>
  <c r="AE41" i="4"/>
  <c r="AE96" i="4" s="1"/>
  <c r="AF41" i="4"/>
  <c r="AF96" i="4" s="1"/>
  <c r="K41" i="4"/>
  <c r="K96" i="4" s="1"/>
  <c r="P41" i="4"/>
  <c r="P96" i="4" s="1"/>
  <c r="Q41" i="4"/>
  <c r="Q96" i="4" s="1"/>
  <c r="R41" i="4"/>
  <c r="R96" i="4" s="1"/>
  <c r="W41" i="4"/>
  <c r="W96" i="4" s="1"/>
  <c r="Y41" i="4"/>
  <c r="Y96" i="4" s="1"/>
  <c r="N41" i="4"/>
  <c r="N96" i="4" s="1"/>
  <c r="L41" i="4"/>
  <c r="L96" i="4" s="1"/>
  <c r="J42" i="4"/>
  <c r="AX42" i="4" l="1"/>
  <c r="AJ42" i="4"/>
  <c r="BA42" i="4"/>
  <c r="AO42" i="4"/>
  <c r="AP42" i="4"/>
  <c r="AY42" i="4"/>
  <c r="AZ42" i="4"/>
  <c r="BD42" i="4"/>
  <c r="AI42" i="4"/>
  <c r="BB42" i="4"/>
  <c r="AK42" i="4"/>
  <c r="AN42" i="4"/>
  <c r="AV42" i="4"/>
  <c r="AW42" i="4"/>
  <c r="AQ42" i="4"/>
  <c r="AR42" i="4"/>
  <c r="AS42" i="4"/>
  <c r="BC42" i="4"/>
  <c r="AT42" i="4"/>
  <c r="AU42" i="4"/>
  <c r="R42" i="4"/>
  <c r="R97" i="4" s="1"/>
  <c r="S42" i="4"/>
  <c r="S97" i="4" s="1"/>
  <c r="T42" i="4"/>
  <c r="T97" i="4" s="1"/>
  <c r="U42" i="4"/>
  <c r="U97" i="4" s="1"/>
  <c r="W42" i="4"/>
  <c r="W97" i="4" s="1"/>
  <c r="AD42" i="4"/>
  <c r="AD97" i="4" s="1"/>
  <c r="L42" i="4"/>
  <c r="L97" i="4" s="1"/>
  <c r="AE42" i="4"/>
  <c r="AE97" i="4" s="1"/>
  <c r="AF42" i="4"/>
  <c r="AF97" i="4" s="1"/>
  <c r="K42" i="4"/>
  <c r="K97" i="4" s="1"/>
  <c r="V42" i="4"/>
  <c r="V97" i="4" s="1"/>
  <c r="X42" i="4"/>
  <c r="X97" i="4" s="1"/>
  <c r="O42" i="4"/>
  <c r="O97" i="4" s="1"/>
  <c r="Z42" i="4"/>
  <c r="Z97" i="4" s="1"/>
  <c r="Q42" i="4"/>
  <c r="Q97" i="4" s="1"/>
  <c r="M42" i="4"/>
  <c r="M97" i="4" s="1"/>
  <c r="P42" i="4"/>
  <c r="P97" i="4" s="1"/>
  <c r="Y42" i="4"/>
  <c r="Y97" i="4" s="1"/>
  <c r="AC42" i="4"/>
  <c r="AC97" i="4" s="1"/>
  <c r="AA42" i="4"/>
  <c r="AA97" i="4" s="1"/>
  <c r="AB42" i="4"/>
  <c r="AB97" i="4" s="1"/>
  <c r="J43" i="4"/>
  <c r="AI43" i="4" l="1"/>
  <c r="AV43" i="4"/>
  <c r="AN43" i="4"/>
  <c r="AO43" i="4"/>
  <c r="AP43" i="4"/>
  <c r="AQ43" i="4"/>
  <c r="BB43" i="4"/>
  <c r="AW43" i="4"/>
  <c r="AX43" i="4"/>
  <c r="AY43" i="4"/>
  <c r="AZ43" i="4"/>
  <c r="AK43" i="4"/>
  <c r="AJ43" i="4"/>
  <c r="BD43" i="4"/>
  <c r="BA43" i="4"/>
  <c r="Q43" i="4"/>
  <c r="Q98" i="4" s="1"/>
  <c r="AT43" i="4"/>
  <c r="AS43" i="4"/>
  <c r="BC43" i="4"/>
  <c r="S43" i="4"/>
  <c r="S98" i="4" s="1"/>
  <c r="R43" i="4"/>
  <c r="R98" i="4" s="1"/>
  <c r="T43" i="4"/>
  <c r="T98" i="4" s="1"/>
  <c r="V43" i="4"/>
  <c r="V98" i="4" s="1"/>
  <c r="M43" i="4"/>
  <c r="M98" i="4" s="1"/>
  <c r="P43" i="4"/>
  <c r="P98" i="4" s="1"/>
  <c r="L43" i="4"/>
  <c r="L98" i="4" s="1"/>
  <c r="O43" i="4"/>
  <c r="O98" i="4" s="1"/>
  <c r="U43" i="4"/>
  <c r="U98" i="4" s="1"/>
  <c r="Z43" i="4"/>
  <c r="Z98" i="4" s="1"/>
  <c r="AD43" i="4"/>
  <c r="AD98" i="4" s="1"/>
  <c r="AC43" i="4"/>
  <c r="AC98" i="4" s="1"/>
  <c r="AE43" i="4"/>
  <c r="AE98" i="4" s="1"/>
  <c r="AF43" i="4"/>
  <c r="AF98" i="4" s="1"/>
  <c r="X43" i="4"/>
  <c r="X98" i="4" s="1"/>
  <c r="Y43" i="4"/>
  <c r="Y98" i="4" s="1"/>
  <c r="AA43" i="4"/>
  <c r="AA98" i="4" s="1"/>
  <c r="AB43" i="4"/>
  <c r="AB98" i="4" s="1"/>
  <c r="K43" i="4"/>
  <c r="K98" i="4" s="1"/>
  <c r="J44" i="4"/>
  <c r="AQ44" i="4" l="1"/>
  <c r="BA44" i="4"/>
  <c r="AU44" i="4"/>
  <c r="AR44" i="4"/>
  <c r="AT44" i="4"/>
  <c r="AK44" i="4"/>
  <c r="BB44" i="4"/>
  <c r="AS44" i="4"/>
  <c r="AV44" i="4"/>
  <c r="AZ44" i="4"/>
  <c r="AW44" i="4"/>
  <c r="AX44" i="4"/>
  <c r="AP44" i="4"/>
  <c r="AY44" i="4"/>
  <c r="BD44" i="4"/>
  <c r="BC44" i="4"/>
  <c r="AJ44" i="4"/>
  <c r="AL44" i="4"/>
  <c r="AO44" i="4"/>
  <c r="AM44" i="4"/>
  <c r="AI44" i="4"/>
  <c r="AN44" i="4"/>
  <c r="P44" i="4"/>
  <c r="P99" i="4" s="1"/>
  <c r="Q44" i="4"/>
  <c r="Q99" i="4" s="1"/>
  <c r="S44" i="4"/>
  <c r="S99" i="4" s="1"/>
  <c r="U44" i="4"/>
  <c r="U99" i="4" s="1"/>
  <c r="L44" i="4"/>
  <c r="L99" i="4" s="1"/>
  <c r="M44" i="4"/>
  <c r="M99" i="4" s="1"/>
  <c r="N44" i="4"/>
  <c r="N99" i="4" s="1"/>
  <c r="R44" i="4"/>
  <c r="R99" i="4" s="1"/>
  <c r="O44" i="4"/>
  <c r="O99" i="4" s="1"/>
  <c r="T44" i="4"/>
  <c r="T99" i="4" s="1"/>
  <c r="V44" i="4"/>
  <c r="V99" i="4" s="1"/>
  <c r="W44" i="4"/>
  <c r="W99" i="4" s="1"/>
  <c r="Z44" i="4"/>
  <c r="Z99" i="4" s="1"/>
  <c r="AA44" i="4"/>
  <c r="AA99" i="4" s="1"/>
  <c r="Y44" i="4"/>
  <c r="Y99" i="4" s="1"/>
  <c r="X44" i="4"/>
  <c r="X99" i="4" s="1"/>
  <c r="AB44" i="4"/>
  <c r="AB99" i="4" s="1"/>
  <c r="AC44" i="4"/>
  <c r="AC99" i="4" s="1"/>
  <c r="AE44" i="4"/>
  <c r="AE99" i="4" s="1"/>
  <c r="AD44" i="4"/>
  <c r="AD99" i="4" s="1"/>
  <c r="K44" i="4"/>
  <c r="K99" i="4" s="1"/>
  <c r="AF44" i="4"/>
  <c r="AF99" i="4" s="1"/>
  <c r="J45" i="4"/>
  <c r="AQ45" i="4" l="1"/>
  <c r="BB45" i="4"/>
  <c r="AR45" i="4"/>
  <c r="AP45" i="4"/>
  <c r="AK45" i="4"/>
  <c r="AN45" i="4"/>
  <c r="AM45" i="4"/>
  <c r="AT45" i="4"/>
  <c r="AI45" i="4"/>
  <c r="AO45" i="4"/>
  <c r="AZ45" i="4"/>
  <c r="AS45" i="4"/>
  <c r="AU45" i="4"/>
  <c r="W45" i="4"/>
  <c r="W100" i="4" s="1"/>
  <c r="BA45" i="4"/>
  <c r="AY45" i="4"/>
  <c r="BD45" i="4"/>
  <c r="AW45" i="4"/>
  <c r="AX45" i="4"/>
  <c r="BC45" i="4"/>
  <c r="AV45" i="4"/>
  <c r="O45" i="4"/>
  <c r="O100" i="4" s="1"/>
  <c r="K45" i="4"/>
  <c r="K100" i="4" s="1"/>
  <c r="P45" i="4"/>
  <c r="P100" i="4" s="1"/>
  <c r="R45" i="4"/>
  <c r="R100" i="4" s="1"/>
  <c r="T45" i="4"/>
  <c r="T100" i="4" s="1"/>
  <c r="Q45" i="4"/>
  <c r="Q100" i="4" s="1"/>
  <c r="S45" i="4"/>
  <c r="S100" i="4" s="1"/>
  <c r="U45" i="4"/>
  <c r="U100" i="4" s="1"/>
  <c r="Z45" i="4"/>
  <c r="Z100" i="4" s="1"/>
  <c r="V45" i="4"/>
  <c r="V100" i="4" s="1"/>
  <c r="X45" i="4"/>
  <c r="X100" i="4" s="1"/>
  <c r="Y45" i="4"/>
  <c r="Y100" i="4" s="1"/>
  <c r="M45" i="4"/>
  <c r="M100" i="4" s="1"/>
  <c r="N45" i="4"/>
  <c r="N100" i="4" s="1"/>
  <c r="AC45" i="4"/>
  <c r="AC100" i="4" s="1"/>
  <c r="AE45" i="4"/>
  <c r="AE100" i="4" s="1"/>
  <c r="AD45" i="4"/>
  <c r="AD100" i="4" s="1"/>
  <c r="AF45" i="4"/>
  <c r="AF100" i="4" s="1"/>
  <c r="AA45" i="4"/>
  <c r="AA100" i="4" s="1"/>
  <c r="AB45" i="4"/>
  <c r="AB100" i="4" s="1"/>
  <c r="J46" i="4"/>
  <c r="BA46" i="4" l="1"/>
  <c r="BB46" i="4"/>
  <c r="AJ46" i="4"/>
  <c r="AU46" i="4"/>
  <c r="BD46" i="4"/>
  <c r="AV46" i="4"/>
  <c r="AI46" i="4"/>
  <c r="AK46" i="4"/>
  <c r="BC46" i="4"/>
  <c r="AL46" i="4"/>
  <c r="AM46" i="4"/>
  <c r="AN46" i="4"/>
  <c r="AO46" i="4"/>
  <c r="AY46" i="4"/>
  <c r="O46" i="4"/>
  <c r="O101" i="4" s="1"/>
  <c r="AP46" i="4"/>
  <c r="AZ46" i="4"/>
  <c r="AX46" i="4"/>
  <c r="S46" i="4"/>
  <c r="S101" i="4" s="1"/>
  <c r="AT46" i="4"/>
  <c r="AS46" i="4"/>
  <c r="AQ46" i="4"/>
  <c r="M46" i="4"/>
  <c r="M101" i="4" s="1"/>
  <c r="AR46" i="4"/>
  <c r="AW46" i="4"/>
  <c r="N46" i="4"/>
  <c r="N101" i="4" s="1"/>
  <c r="K46" i="4"/>
  <c r="K101" i="4" s="1"/>
  <c r="Q46" i="4"/>
  <c r="Q101" i="4" s="1"/>
  <c r="T46" i="4"/>
  <c r="T101" i="4" s="1"/>
  <c r="X46" i="4"/>
  <c r="X101" i="4" s="1"/>
  <c r="U46" i="4"/>
  <c r="U101" i="4" s="1"/>
  <c r="V46" i="4"/>
  <c r="V101" i="4" s="1"/>
  <c r="W46" i="4"/>
  <c r="W101" i="4" s="1"/>
  <c r="AA46" i="4"/>
  <c r="AA101" i="4" s="1"/>
  <c r="Y46" i="4"/>
  <c r="Y101" i="4" s="1"/>
  <c r="Z46" i="4"/>
  <c r="Z101" i="4" s="1"/>
  <c r="AF46" i="4"/>
  <c r="AF101" i="4" s="1"/>
  <c r="L46" i="4"/>
  <c r="L101" i="4" s="1"/>
  <c r="R46" i="4"/>
  <c r="R101" i="4" s="1"/>
  <c r="P46" i="4"/>
  <c r="P101" i="4" s="1"/>
  <c r="AC46" i="4"/>
  <c r="AC101" i="4" s="1"/>
  <c r="AD46" i="4"/>
  <c r="AD101" i="4" s="1"/>
  <c r="AE46" i="4"/>
  <c r="AE101" i="4" s="1"/>
  <c r="AB46" i="4"/>
  <c r="AB101" i="4" s="1"/>
  <c r="J47" i="4"/>
  <c r="BD47" i="4" l="1"/>
  <c r="AK47" i="4"/>
  <c r="AS47" i="4"/>
  <c r="AL47" i="4"/>
  <c r="AX47" i="4"/>
  <c r="AM47" i="4"/>
  <c r="AP47" i="4"/>
  <c r="AI47" i="4"/>
  <c r="AN47" i="4"/>
  <c r="AO47" i="4"/>
  <c r="AQ47" i="4"/>
  <c r="AR47" i="4"/>
  <c r="AU47" i="4"/>
  <c r="AJ47" i="4"/>
  <c r="S47" i="4"/>
  <c r="S102" i="4" s="1"/>
  <c r="BC47" i="4"/>
  <c r="AT47" i="4"/>
  <c r="AW47" i="4"/>
  <c r="BA47" i="4"/>
  <c r="BB47" i="4"/>
  <c r="AV47" i="4"/>
  <c r="AY47" i="4"/>
  <c r="AZ47" i="4"/>
  <c r="M47" i="4"/>
  <c r="M102" i="4" s="1"/>
  <c r="N47" i="4"/>
  <c r="N102" i="4" s="1"/>
  <c r="P47" i="4"/>
  <c r="P102" i="4" s="1"/>
  <c r="R47" i="4"/>
  <c r="R102" i="4" s="1"/>
  <c r="W47" i="4"/>
  <c r="W102" i="4" s="1"/>
  <c r="X47" i="4"/>
  <c r="X102" i="4" s="1"/>
  <c r="Y47" i="4"/>
  <c r="Y102" i="4" s="1"/>
  <c r="AA47" i="4"/>
  <c r="AA102" i="4" s="1"/>
  <c r="AC47" i="4"/>
  <c r="AC102" i="4" s="1"/>
  <c r="Z47" i="4"/>
  <c r="Z102" i="4" s="1"/>
  <c r="AB47" i="4"/>
  <c r="AB102" i="4" s="1"/>
  <c r="AD47" i="4"/>
  <c r="AD102" i="4" s="1"/>
  <c r="U47" i="4"/>
  <c r="U102" i="4" s="1"/>
  <c r="V47" i="4"/>
  <c r="V102" i="4" s="1"/>
  <c r="L47" i="4"/>
  <c r="L102" i="4" s="1"/>
  <c r="O47" i="4"/>
  <c r="O102" i="4" s="1"/>
  <c r="AF47" i="4"/>
  <c r="AF102" i="4" s="1"/>
  <c r="Q47" i="4"/>
  <c r="Q102" i="4" s="1"/>
  <c r="T47" i="4"/>
  <c r="T102" i="4" s="1"/>
  <c r="AE47" i="4"/>
  <c r="AE102" i="4" s="1"/>
  <c r="K47" i="4"/>
  <c r="K102" i="4" s="1"/>
  <c r="J48" i="4"/>
  <c r="AZ48" i="4" l="1"/>
  <c r="BA48" i="4"/>
  <c r="AS48" i="4"/>
  <c r="AV48" i="4"/>
  <c r="AY48" i="4"/>
  <c r="AQ48" i="4"/>
  <c r="AR48" i="4"/>
  <c r="AP48" i="4"/>
  <c r="AU48" i="4"/>
  <c r="AN48" i="4"/>
  <c r="AO48" i="4"/>
  <c r="AX48" i="4"/>
  <c r="AT48" i="4"/>
  <c r="BB48" i="4"/>
  <c r="AI48" i="4"/>
  <c r="AW48" i="4"/>
  <c r="BD48" i="4"/>
  <c r="AK48" i="4"/>
  <c r="AL48" i="4"/>
  <c r="AL53" i="4" s="1"/>
  <c r="BC48" i="4"/>
  <c r="AJ48" i="4"/>
  <c r="AM48" i="4"/>
  <c r="L48" i="4"/>
  <c r="L103" i="4" s="1"/>
  <c r="AF48" i="4"/>
  <c r="AF103" i="4" s="1"/>
  <c r="M48" i="4"/>
  <c r="M103" i="4" s="1"/>
  <c r="O48" i="4"/>
  <c r="O103" i="4" s="1"/>
  <c r="K48" i="4"/>
  <c r="K103" i="4" s="1"/>
  <c r="Q48" i="4"/>
  <c r="Q103" i="4" s="1"/>
  <c r="Z48" i="4"/>
  <c r="Z103" i="4" s="1"/>
  <c r="AA48" i="4"/>
  <c r="AA103" i="4" s="1"/>
  <c r="AB48" i="4"/>
  <c r="AB103" i="4" s="1"/>
  <c r="AC48" i="4"/>
  <c r="AC103" i="4" s="1"/>
  <c r="AD48" i="4"/>
  <c r="AD103" i="4" s="1"/>
  <c r="AE48" i="4"/>
  <c r="AE103" i="4" s="1"/>
  <c r="S48" i="4"/>
  <c r="S103" i="4" s="1"/>
  <c r="N48" i="4"/>
  <c r="N103" i="4" s="1"/>
  <c r="R48" i="4"/>
  <c r="R103" i="4" s="1"/>
  <c r="P48" i="4"/>
  <c r="P103" i="4" s="1"/>
  <c r="T48" i="4"/>
  <c r="T103" i="4" s="1"/>
  <c r="Y48" i="4"/>
  <c r="Y103" i="4" s="1"/>
  <c r="U48" i="4"/>
  <c r="U103" i="4" s="1"/>
  <c r="W48" i="4"/>
  <c r="W103" i="4" s="1"/>
  <c r="X48" i="4"/>
  <c r="X103" i="4" s="1"/>
  <c r="V48" i="4"/>
  <c r="V103" i="4" s="1"/>
  <c r="J49" i="4"/>
  <c r="AQ49" i="4" l="1"/>
  <c r="AW49" i="4"/>
  <c r="AS49" i="4"/>
  <c r="AJ49" i="4"/>
  <c r="AT49" i="4"/>
  <c r="S49" i="4"/>
  <c r="S104" i="4" s="1"/>
  <c r="AU49" i="4"/>
  <c r="AY49" i="4"/>
  <c r="AA49" i="4"/>
  <c r="AA104" i="4" s="1"/>
  <c r="P49" i="4"/>
  <c r="P104" i="4" s="1"/>
  <c r="BA49" i="4"/>
  <c r="AX49" i="4"/>
  <c r="AI49" i="4"/>
  <c r="BB49" i="4"/>
  <c r="R49" i="4"/>
  <c r="R104" i="4" s="1"/>
  <c r="BC49" i="4"/>
  <c r="BD49" i="4"/>
  <c r="M49" i="4"/>
  <c r="M104" i="4" s="1"/>
  <c r="AO49" i="4"/>
  <c r="AP49" i="4"/>
  <c r="AR49" i="4"/>
  <c r="AM49" i="4"/>
  <c r="AK49" i="4"/>
  <c r="AV49" i="4"/>
  <c r="O49" i="4"/>
  <c r="O104" i="4" s="1"/>
  <c r="AN49" i="4"/>
  <c r="AE49" i="4"/>
  <c r="AE104" i="4" s="1"/>
  <c r="L49" i="4"/>
  <c r="L104" i="4" s="1"/>
  <c r="AF49" i="4"/>
  <c r="AF104" i="4" s="1"/>
  <c r="N49" i="4"/>
  <c r="N104" i="4" s="1"/>
  <c r="AB49" i="4"/>
  <c r="AB104" i="4" s="1"/>
  <c r="AC49" i="4"/>
  <c r="AC104" i="4" s="1"/>
  <c r="AD49" i="4"/>
  <c r="AD104" i="4" s="1"/>
  <c r="K49" i="4"/>
  <c r="K104" i="4" s="1"/>
  <c r="T49" i="4"/>
  <c r="T104" i="4" s="1"/>
  <c r="Y49" i="4"/>
  <c r="Y104" i="4" s="1"/>
  <c r="U49" i="4"/>
  <c r="U104" i="4" s="1"/>
  <c r="Q49" i="4"/>
  <c r="Q104" i="4" s="1"/>
  <c r="V49" i="4"/>
  <c r="V104" i="4" s="1"/>
  <c r="W49" i="4"/>
  <c r="W104" i="4" s="1"/>
  <c r="X49" i="4"/>
  <c r="X104" i="4" s="1"/>
  <c r="Z49" i="4"/>
  <c r="Z104" i="4" s="1"/>
  <c r="J51" i="4"/>
  <c r="J50" i="4"/>
  <c r="AX50" i="4" l="1"/>
  <c r="AY50" i="4"/>
  <c r="U50" i="4"/>
  <c r="U105" i="4" s="1"/>
  <c r="AV50" i="4"/>
  <c r="AN50" i="4"/>
  <c r="X50" i="4"/>
  <c r="X105" i="4" s="1"/>
  <c r="AI50" i="4"/>
  <c r="AR50" i="4"/>
  <c r="Z50" i="4"/>
  <c r="Z105" i="4" s="1"/>
  <c r="BC50" i="4"/>
  <c r="AW50" i="4"/>
  <c r="BA50" i="4"/>
  <c r="AP50" i="4"/>
  <c r="BB50" i="4"/>
  <c r="AJ50" i="4"/>
  <c r="AO50" i="4"/>
  <c r="R50" i="4"/>
  <c r="R105" i="4" s="1"/>
  <c r="R62" i="4" s="1"/>
  <c r="BD50" i="4"/>
  <c r="AU50" i="4"/>
  <c r="AS50" i="4"/>
  <c r="P50" i="4"/>
  <c r="P105" i="4" s="1"/>
  <c r="AT50" i="4"/>
  <c r="AV51" i="4"/>
  <c r="AY51" i="4"/>
  <c r="AI51" i="4"/>
  <c r="AZ51" i="4"/>
  <c r="AZ53" i="4" s="1"/>
  <c r="BC51" i="4"/>
  <c r="AJ51" i="4"/>
  <c r="BA51" i="4"/>
  <c r="AM51" i="4"/>
  <c r="AM53" i="4" s="1"/>
  <c r="BB51" i="4"/>
  <c r="AT51" i="4"/>
  <c r="S51" i="4"/>
  <c r="S106" i="4" s="1"/>
  <c r="BD51" i="4"/>
  <c r="AK51" i="4"/>
  <c r="AK53" i="4" s="1"/>
  <c r="AU51" i="4"/>
  <c r="AW51" i="4"/>
  <c r="AW53" i="4" s="1"/>
  <c r="AX51" i="4"/>
  <c r="AP51" i="4"/>
  <c r="AO51" i="4"/>
  <c r="AQ51" i="4"/>
  <c r="AQ53" i="4" s="1"/>
  <c r="AN51" i="4"/>
  <c r="AR51" i="4"/>
  <c r="AS51" i="4"/>
  <c r="AC51" i="4"/>
  <c r="AC106" i="4" s="1"/>
  <c r="AD51" i="4"/>
  <c r="AD106" i="4" s="1"/>
  <c r="L51" i="4"/>
  <c r="L106" i="4" s="1"/>
  <c r="AF51" i="4"/>
  <c r="AF106" i="4" s="1"/>
  <c r="N51" i="4"/>
  <c r="N106" i="4" s="1"/>
  <c r="M51" i="4"/>
  <c r="M106" i="4" s="1"/>
  <c r="P51" i="4"/>
  <c r="P106" i="4" s="1"/>
  <c r="O51" i="4"/>
  <c r="O106" i="4" s="1"/>
  <c r="R51" i="4"/>
  <c r="R106" i="4" s="1"/>
  <c r="Q51" i="4"/>
  <c r="Q106" i="4" s="1"/>
  <c r="AE51" i="4"/>
  <c r="AE106" i="4" s="1"/>
  <c r="T51" i="4"/>
  <c r="T106" i="4" s="1"/>
  <c r="U51" i="4"/>
  <c r="U106" i="4" s="1"/>
  <c r="K51" i="4"/>
  <c r="K106" i="4" s="1"/>
  <c r="W51" i="4"/>
  <c r="W106" i="4" s="1"/>
  <c r="V51" i="4"/>
  <c r="V106" i="4" s="1"/>
  <c r="Z51" i="4"/>
  <c r="Z106" i="4" s="1"/>
  <c r="X51" i="4"/>
  <c r="X106" i="4" s="1"/>
  <c r="AA51" i="4"/>
  <c r="AA106" i="4" s="1"/>
  <c r="AB51" i="4"/>
  <c r="AB106" i="4" s="1"/>
  <c r="Y51" i="4"/>
  <c r="Y106" i="4" s="1"/>
  <c r="AD50" i="4"/>
  <c r="AD105" i="4" s="1"/>
  <c r="AE50" i="4"/>
  <c r="AE105" i="4" s="1"/>
  <c r="K50" i="4"/>
  <c r="K105" i="4" s="1"/>
  <c r="K62" i="4" s="1"/>
  <c r="AC50" i="4"/>
  <c r="AC105" i="4" s="1"/>
  <c r="AC62" i="4" s="1"/>
  <c r="AF50" i="4"/>
  <c r="AF105" i="4" s="1"/>
  <c r="AF62" i="4" s="1"/>
  <c r="L50" i="4"/>
  <c r="L105" i="4" s="1"/>
  <c r="L62" i="4" s="1"/>
  <c r="AB50" i="4"/>
  <c r="AB105" i="4" s="1"/>
  <c r="T50" i="4"/>
  <c r="T105" i="4" s="1"/>
  <c r="T62" i="4" s="1"/>
  <c r="AA50" i="4"/>
  <c r="AA105" i="4" s="1"/>
  <c r="W50" i="4"/>
  <c r="W105" i="4" s="1"/>
  <c r="W62" i="4" s="1"/>
  <c r="V50" i="4"/>
  <c r="V105" i="4" s="1"/>
  <c r="V62" i="4" s="1"/>
  <c r="Y50" i="4"/>
  <c r="Y105" i="4" s="1"/>
  <c r="Q50" i="4"/>
  <c r="Q105" i="4" s="1"/>
  <c r="Q62" i="4" s="1"/>
  <c r="Y62" i="4"/>
  <c r="AP53" i="4" l="1"/>
  <c r="AX53" i="4"/>
  <c r="AR53" i="4"/>
  <c r="AI53" i="4"/>
  <c r="AS53" i="4"/>
  <c r="AY53" i="4"/>
  <c r="AO53" i="4"/>
  <c r="AV53" i="4"/>
  <c r="AU53" i="4"/>
  <c r="BD53" i="4"/>
  <c r="BB53" i="4"/>
  <c r="AN53" i="4"/>
  <c r="AJ53" i="4"/>
  <c r="BC53" i="4"/>
  <c r="AT53" i="4"/>
  <c r="BA53" i="4"/>
  <c r="W53" i="4"/>
  <c r="U62" i="4"/>
  <c r="R53" i="4"/>
  <c r="X53" i="4"/>
  <c r="AE62" i="4"/>
  <c r="N53" i="4"/>
  <c r="P53" i="4"/>
  <c r="Z62" i="4"/>
  <c r="K53" i="4"/>
  <c r="AD53" i="4"/>
  <c r="T53" i="4"/>
  <c r="N62" i="4"/>
  <c r="AA62" i="4"/>
  <c r="AA53" i="4"/>
  <c r="AB62" i="4"/>
  <c r="AB53" i="4"/>
  <c r="U53" i="4"/>
  <c r="AF53" i="4"/>
  <c r="P62" i="4"/>
  <c r="X62" i="4"/>
  <c r="Q53" i="4"/>
  <c r="L53" i="4"/>
  <c r="V53" i="4"/>
  <c r="M62" i="4"/>
  <c r="M53" i="4"/>
  <c r="Y53" i="4"/>
  <c r="S62" i="4"/>
  <c r="S53" i="4"/>
  <c r="O62" i="4"/>
  <c r="O53" i="4"/>
  <c r="AE53" i="4"/>
  <c r="AC53" i="4"/>
  <c r="AD62" i="4"/>
  <c r="Z53" i="4"/>
  <c r="T60" i="4" l="1"/>
  <c r="AC60" i="4"/>
  <c r="AE60" i="4"/>
  <c r="D22" i="15" s="1"/>
  <c r="S60" i="4"/>
  <c r="R60" i="4"/>
  <c r="AF60" i="4"/>
  <c r="D23" i="15" s="1"/>
  <c r="Z60" i="4"/>
  <c r="Z108" i="4" s="1"/>
  <c r="Y60" i="4"/>
  <c r="V60" i="4"/>
  <c r="L60" i="4"/>
  <c r="Q60" i="4"/>
  <c r="W60" i="4"/>
  <c r="U60" i="4"/>
  <c r="AB60" i="4"/>
  <c r="D19" i="15" s="1"/>
  <c r="AA60" i="4"/>
  <c r="X60" i="4"/>
  <c r="M60" i="4"/>
  <c r="K60" i="4"/>
  <c r="D2" i="15" s="1"/>
  <c r="N60" i="4"/>
  <c r="N108" i="4" s="1"/>
  <c r="O60" i="4"/>
  <c r="D6" i="15" s="1"/>
  <c r="P60" i="4"/>
  <c r="AD60" i="4"/>
  <c r="D7" i="15" l="1"/>
  <c r="D21" i="15"/>
  <c r="D12" i="15"/>
  <c r="R108" i="4"/>
  <c r="D8" i="15"/>
  <c r="V108" i="4"/>
  <c r="K108" i="4"/>
  <c r="D16" i="15"/>
  <c r="S108" i="4"/>
  <c r="D13" i="15"/>
  <c r="AF108" i="4"/>
  <c r="D9" i="15"/>
  <c r="Y108" i="4"/>
  <c r="Q108" i="4"/>
  <c r="D5" i="15"/>
  <c r="O108" i="4"/>
  <c r="D17" i="15"/>
  <c r="AE108" i="4"/>
  <c r="P108" i="4"/>
  <c r="AB108" i="4"/>
  <c r="D18" i="15"/>
  <c r="AA108" i="4"/>
  <c r="M108" i="4"/>
  <c r="D4" i="15"/>
  <c r="D15" i="15"/>
  <c r="X108" i="4"/>
  <c r="T108" i="4" l="1"/>
  <c r="D11" i="15"/>
  <c r="D3" i="15"/>
  <c r="L108" i="4"/>
  <c r="AD108" i="4"/>
  <c r="AC108" i="4"/>
  <c r="D20" i="15"/>
  <c r="U108" i="4"/>
  <c r="D10" i="15"/>
  <c r="W108" i="4"/>
  <c r="D14" i="15"/>
</calcChain>
</file>

<file path=xl/sharedStrings.xml><?xml version="1.0" encoding="utf-8"?>
<sst xmlns="http://schemas.openxmlformats.org/spreadsheetml/2006/main" count="1580" uniqueCount="1216">
  <si>
    <t>Unnamed: 0</t>
  </si>
  <si>
    <t>Édouard Philippe</t>
  </si>
  <si>
    <t>Marine Le Pen</t>
  </si>
  <si>
    <t>Jordan Bardella</t>
  </si>
  <si>
    <t>Jean‑Luc Mélenchon</t>
  </si>
  <si>
    <t>Raphaël Glucksmann</t>
  </si>
  <si>
    <t>Bruno Retailleau</t>
  </si>
  <si>
    <t>Gabriel Attal</t>
  </si>
  <si>
    <t>Éric Zemmour</t>
  </si>
  <si>
    <t>Marine Tondelier</t>
  </si>
  <si>
    <t>Nicolas Dupont‑Aignan</t>
  </si>
  <si>
    <t>Nathalie Arthaud</t>
  </si>
  <si>
    <t>Delphine Batho</t>
  </si>
  <si>
    <t>Jérôme Guedj</t>
  </si>
  <si>
    <t>Xavier Bertrand</t>
  </si>
  <si>
    <t>Laurent Wauquiez</t>
  </si>
  <si>
    <t>David Lisnard</t>
  </si>
  <si>
    <t>François Asselineau</t>
  </si>
  <si>
    <t>Parti / mouvement</t>
  </si>
  <si>
    <t>Horizons</t>
  </si>
  <si>
    <t>Rassemblement national (RN)</t>
  </si>
  <si>
    <t>La France insoumise (LFI)</t>
  </si>
  <si>
    <t>Place publique (avec PS aux européennes)</t>
  </si>
  <si>
    <t>Les Républicains (LR)</t>
  </si>
  <si>
    <t>Renaissance</t>
  </si>
  <si>
    <t>Reconquête!</t>
  </si>
  <si>
    <t>Les Écologistes</t>
  </si>
  <si>
    <t>Debout la France (DLF)</t>
  </si>
  <si>
    <t>Lutte ouvrière (LO)</t>
  </si>
  <si>
    <t>Génération Écologie</t>
  </si>
  <si>
    <t>Parti socialiste (PS)</t>
  </si>
  <si>
    <t>Nouvelle Énergie (ex-LR)</t>
  </si>
  <si>
    <t>UPR</t>
  </si>
  <si>
    <t>Probabilité d'être candidat (0-1)</t>
  </si>
  <si>
    <t>Position gauche-droite (texte)</t>
  </si>
  <si>
    <t>centre-droit/libéral</t>
  </si>
  <si>
    <t>extrême droite/national-populiste</t>
  </si>
  <si>
    <t>gauche radicale</t>
  </si>
  <si>
    <t>centre-gauche/social-démocrate</t>
  </si>
  <si>
    <t>droite conservatrice</t>
  </si>
  <si>
    <t>extrême droite identitaire</t>
  </si>
  <si>
    <t>gauche écologiste</t>
  </si>
  <si>
    <t>droite souverainiste</t>
  </si>
  <si>
    <t>extrême gauche trotskiste</t>
  </si>
  <si>
    <t>écologie/centre-gauche</t>
  </si>
  <si>
    <t>centre-gauche</t>
  </si>
  <si>
    <t>droite sociale</t>
  </si>
  <si>
    <t>droite</t>
  </si>
  <si>
    <t>droite libérale</t>
  </si>
  <si>
    <t>souverainiste (hors clivage, souvent classé droite)</t>
  </si>
  <si>
    <t>Dette publique &amp; trajectoire budgétaire</t>
  </si>
  <si>
    <t>Insécurité &amp; narcotrafic</t>
  </si>
  <si>
    <t>Pouvoir d’achat &amp; inflation</t>
  </si>
  <si>
    <t>Santé &amp; hôpital</t>
  </si>
  <si>
    <t>Sécurité &amp; ordre public</t>
  </si>
  <si>
    <t>Éducation (école)</t>
  </si>
  <si>
    <t>Immigration &amp; asile</t>
  </si>
  <si>
    <t>Institutions (référendum/49.3/proportionnelle)</t>
  </si>
  <si>
    <t>Justice &amp; magistrature</t>
  </si>
  <si>
    <t>Logement</t>
  </si>
  <si>
    <t>Politique carcérale &amp; prisons</t>
  </si>
  <si>
    <t>Retraites</t>
  </si>
  <si>
    <t>Agriculture &amp; monde rural</t>
  </si>
  <si>
    <t>Climat &amp; transition</t>
  </si>
  <si>
    <t>Numérique, IA &amp; cybersécurité</t>
  </si>
  <si>
    <t>Transports &amp; mobilité</t>
  </si>
  <si>
    <t>Énergie &amp; nucléaire</t>
  </si>
  <si>
    <t>Aides sociales</t>
  </si>
  <si>
    <t>Autonomie, dépendance &amp; vieillissement</t>
  </si>
  <si>
    <t>Décentralisation &amp; collectivités</t>
  </si>
  <si>
    <t>Eau &amp; biodiversité</t>
  </si>
  <si>
    <t>Europe (UE)</t>
  </si>
  <si>
    <t>Financement des armées françaises</t>
  </si>
  <si>
    <t>Fonction publique</t>
  </si>
  <si>
    <t>Guerre en Ukraine</t>
  </si>
  <si>
    <t>Handicap &amp; accessibilité</t>
  </si>
  <si>
    <t>Industrie, relocalisation &amp; souveraineté productive</t>
  </si>
  <si>
    <t>Israël–Gaza &amp; Moyen‑Orient</t>
  </si>
  <si>
    <t>LGBT+</t>
  </si>
  <si>
    <t>OTAN</t>
  </si>
  <si>
    <t>PME/TPE &amp; indépendants</t>
  </si>
  <si>
    <t>Participation citoyenne &amp; anticorruption</t>
  </si>
  <si>
    <t>Petite enfance &amp; natalité</t>
  </si>
  <si>
    <t>Politique d’imposition</t>
  </si>
  <si>
    <t>Recherche, innovation &amp; universités</t>
  </si>
  <si>
    <t>Religion</t>
  </si>
  <si>
    <t>Règles financières (marchés/banques)</t>
  </si>
  <si>
    <t>Règles sociales (droit du travail…)</t>
  </si>
  <si>
    <t>Santé publique (prévention &amp; santé mentale)</t>
  </si>
  <si>
    <t>Équité hommes–femmes</t>
  </si>
  <si>
    <t>Chine &amp; Indo‑Pacifique</t>
  </si>
  <si>
    <t>Commerce extérieur &amp; compétitivité</t>
  </si>
  <si>
    <t>Culture &amp; audiovisuel public</t>
  </si>
  <si>
    <t>Politique africaine</t>
  </si>
  <si>
    <t>Contrôle accru des flux financiers, préférence nationale</t>
  </si>
  <si>
    <t>Critique du “néo‑féminisme”; égalité formelle</t>
  </si>
  <si>
    <t>Souveraineté numérique, contrôle contenus, cyber</t>
  </si>
  <si>
    <t>Priorité nationale et ordre, moyens ciblés</t>
  </si>
  <si>
    <t>x</t>
  </si>
  <si>
    <t>Défend une trajectoire de réduction des déficits fondée sur des économies ciblées plutôt que des hausses générales d’impôts, tout en assumant des ajustements conjoncturels pour faire face aux crises. [bdor.fr], [lcp.fr]</t>
  </si>
  <si>
    <t>Porte une écologie instrumentaliste, subordonnée à la réindustrialisation, à l’aménagement du territoire et au nucléaire, sans priorité donnée à la préservation écologique autonome. [theshiftproject.org]</t>
  </si>
  <si>
    <t xml:space="preserve">-5 étant la proposition de ne rien faire pour aider, maintenir la rigueur
+5 étant la position d'assister l'hôpital, de refinancer pour améliorer la situation
</t>
  </si>
  <si>
    <t>-5 étant la proposition la plus conservatrice de l'école. 
+5 étant la position d'augmenter les budget, d'aider à améliorer la situation, à investir l'état dans l'enseignement</t>
  </si>
  <si>
    <t>-5 étant la proposition la plus conservatrice et protectionniste. 
+5 étant la position d'accueil</t>
  </si>
  <si>
    <t>-5 étant la proposition la plus conservatrice et protectionniste. 
+5 étant la position la plus réformatrice</t>
  </si>
  <si>
    <t>-5 étant la proposition la plus favorable à de la démocratie directe
+5 étant la position la plus favorable à une démocratie représentative</t>
  </si>
  <si>
    <t>-5 étant la proposition favorisant une gestion par les marchés et le libéralisme
+5 étant la position favorisant un interventionisme de l'état</t>
  </si>
  <si>
    <t>n/a</t>
  </si>
  <si>
    <t xml:space="preserve">–5 : Politique ultra‑répressive / “tout‑carcéral”
+5 : Politique décarcérale / justice humaniste
</t>
  </si>
  <si>
    <t>–5 : Agriculture libérale / productiviste / orientée compétitivité
+5 : Agriculture fortement régulée / paysanne / interventionniste</t>
  </si>
  <si>
    <t>–5 : Approche climatosceptique relative / transition minimale
+5 : Approche de rupture écologique</t>
  </si>
  <si>
    <t>–5 : Approche techno‑sécuritaire / innovation prioritaire
+5 : Approche régulatrice / droits &amp; biens communs numériques</t>
  </si>
  <si>
    <t>–5 : Aides restrictives / conditionnement fort
+5 : État social fort / universalisation</t>
  </si>
  <si>
    <t>–5 : Logique de responsabilité individuelle / familialiste
+5 : Logique de service public / solidarité nationale</t>
  </si>
  <si>
    <t>–5 : Centralisation forte / État jacobin
+5 : Décentralisation forte / autonomie territoriale</t>
  </si>
  <si>
    <t>–5 : Écologie instrumentale / productiviste
+5 : Écologie de protection forte / biens communs</t>
  </si>
  <si>
    <t>–5 : Hostilité frontale à l’UE / sortie
+5 : Pro‑UE intégrationniste</t>
  </si>
  <si>
    <t>François Ruffin</t>
  </si>
  <si>
    <t>Debout !</t>
  </si>
  <si>
    <t>gauche</t>
  </si>
  <si>
    <t>Moyens renforcés, indépendance, égalité devant la loi</t>
  </si>
  <si>
    <t>Rail et transports publics prioritaires, tarification sociale</t>
  </si>
  <si>
    <t>Eau bien commun, opposition à l’artificialisation</t>
  </si>
  <si>
    <t>Pas de ligne doctrinale stabilisée</t>
  </si>
  <si>
    <t>• A eu des propos hésitants sur le genre, se dit “doit progresser” [lemonde.fr], [ouest-france.fr]• Admet devoir avancer sur le sujet des droits LGBT+ [lemonde.fr]</t>
  </si>
  <si>
    <t>S’alarme de la crise du placement familial ; demande revalorisation et moyens pour assistants familiaux [francoisruffin.fr]</t>
  </si>
  <si>
    <t>–5 : Ligne anti‑militariste / désengagement
+5 : Ligne réarmement / souveraineté militaire</t>
  </si>
  <si>
    <t>–5 : Neutralité stricte / opposition au soutien militaire
+5 : Soutien militaire maximal / ligne pro‑Ukraine dure</t>
  </si>
  <si>
    <t>–5 : Ligne restrictive / anti‑inclusion / retour au spécialisé
+5 : Inclusion forte / accessibilité universelle / État social</t>
  </si>
  <si>
    <t>–5 : Ligne libérale / compétitivité-prix
+5 : Ligne souverainiste / protectionniste / interventionniste</t>
  </si>
  <si>
    <t>–5 : Soutien maximal à Israël / ligne sécuritaire dure
+5 : Ligne pro‑palestinienne / pression forte sur Israë</t>
  </si>
  <si>
    <t>–5 : Ligne conservatrice / restrictive
+5 : Ligne inclusive / égalité complète des droits
0 : Ligne neutre / statu quo bienveillant</t>
  </si>
  <si>
    <t>–5 : Rupture totale / sortie
+5 : Alignement occidental fort / OTAN centrale
0 : Position intermédiaire</t>
  </si>
  <si>
    <t>–5 : Approche libérale / pro‑entreprises / dérégulation
+5 : Approche interventionniste / protectionniste / conditionnelle</t>
  </si>
  <si>
    <t>–5 : Ligne nataliste conservatrice / priorités nationales
+5 : Ligne universaliste / service public de la petite enfance
0 : Position neutre / absence de politique nataliste structurée</t>
  </si>
  <si>
    <t>–5 : Ligne libérale / baisses massives d’impôts
+5 : Ligne redistributive / forte progressivité</t>
  </si>
  <si>
    <t>–5 : Ligne libérale / élitiste / recentrage sur excellence
+5 : Ligne publique / inclusive / anti‑concurrence</t>
  </si>
  <si>
    <t>–5 : Laïcité stricte / républicanisme dur
+5 : Laïcité inclusive / liberté religieuse renforcée</t>
  </si>
  <si>
    <t>–5 : Ligne libérale / pro‑marchés / dérégulation
+5 : Ligne interventionniste / anti‑finance / contrôle public fort</t>
  </si>
  <si>
    <t>–5 : Flexibilité maximale / ligne pro‑employeurs
+5 : Protection maximale des salariés / extension du droit du travail</t>
  </si>
  <si>
    <t>–5 : Ligne minimaliste / ciblage strict / priorité nationale
+5 : Ligne interventionniste / service public fort</t>
  </si>
  <si>
    <t>–5 : Ligne conservatrice / égalité formelle uniquement
+5 : Ligne féministe / égalité réelle</t>
  </si>
  <si>
    <t>–5 : Coopération / ouverture / non‑confrontation
+5 : Fermeté stratégique / souveraineté / confrontation</t>
  </si>
  <si>
    <t>–5 : Libre‑échange / compétitivité‑prix / dérégulation
+5 : Protectionnisme fort / juste‑échange / souveraineté commerciale</t>
  </si>
  <si>
    <t>–5 : Ligne libérale / privatisation / identité culturelle
+5 : Ligne service public culturel renforcé</t>
  </si>
  <si>
    <t>–5 : Ligne interventionniste / sécuritaire / Françafrique
+5 : Ligne de rupture / décoloniale / non‑ingérence</t>
  </si>
  <si>
    <t>–5 : Ligne d’austérité / rigueur budgétaire
+5 : Ligne sociale / anti‑austérité</t>
  </si>
  <si>
    <t>–5 : Ligne ultra‑répressive / sécuritaire dure
+5 : Ligne préventive / socio‑territoriale</t>
  </si>
  <si>
    <t>–5 : Ligne libérale / fiscalité basse / anti‑intervention
+5 : Ligne sociale / intervention forte</t>
  </si>
  <si>
    <t>1. Économie, production &amp; souveraineté</t>
  </si>
  <si>
    <t>2. Protection sociale, services publics &amp; conditions de vie</t>
  </si>
  <si>
    <t>3. Institutions, démocratie &amp; vie publique</t>
  </si>
  <si>
    <t>4. Sécurité, ordre intérieur &amp; narcotrafic</t>
  </si>
  <si>
    <t>5. Défense, géopolitique &amp; relations internationales</t>
  </si>
  <si>
    <t>6. Environnement, ressources &amp; territoires</t>
  </si>
  <si>
    <t>–5 : Mobilité automobile prioritaire / anti‑contraintes
+5 : Mobilité sobre / service public / décarbonation forte</t>
  </si>
  <si>
    <t>–5 : Ligne libérale / réduction de l’État
+5 : Ligne étatiste / renforcement du service public</t>
  </si>
  <si>
    <t>Pondération</t>
  </si>
  <si>
    <t>10 très important</t>
  </si>
  <si>
    <t>05 important</t>
  </si>
  <si>
    <t xml:space="preserve">-5 : Nucléaire pilier central / souveraineté énergétique et industrielle
+5 : Sortie du nucléaire / 100 % renouvelables / régulation forte des marchés
</t>
  </si>
  <si>
    <t>+5 : Ligne très réformatrice / sociale
-5 : Ligne conservatrice / budgétaire</t>
  </si>
  <si>
    <t>+5 : Ligne restrictive / démocratie représentative renforcée
-5 : Démocratie directe / anticorruption maximaliste
0 : Équilibre</t>
  </si>
  <si>
    <t>+5 étant la proposition de ne rien faire pour aider, diminuer l'effort de sécurité
-5 étant la position d'augmenter la pression sécuritaire</t>
  </si>
  <si>
    <t>03 nécessaire</t>
  </si>
  <si>
    <t>01 utile</t>
  </si>
  <si>
    <t>–5 / –4 : Une politique d’austérité stricte visant une réduction rapide et prioritaire de la dépense publique.
–3 / –2 : Une stratégie d’économies ciblées accompagnée d’un refus constant des hausses d’impôts.
–1 / 0 / +1 : Une approche modérée reposant sur un rééquilibrage pragmatique et limité des finances publiques.
+3 / +4 : Une orientation anti‑austérité fondée sur la justice sociale et une fiscalité accrue sur le capital.
+5 : Une rupture complète privilégiant souveraineté monétaire et refus du remboursement de la dette par les classes populaires.</t>
  </si>
  <si>
    <t>–5 à –3 : Une ligne libérale privilégiant baisses de TVA et de charges, avec un volontarisme pro‑travail marqué.
–2 à –1 : Une approche modérée reposant sur des mesures ciblées énergie et un refus des hausses généralisées.
0 à +2 : Une orientation socio‑écologique modérée combinant justice sociale, transition énergétique et lutte contre la précarité.
+3 à +5 : Une intervention publique forte associant hausse des salaires, indexation obligatoire, blocage des prix et taxation des superprofits.</t>
  </si>
  <si>
    <t>Très libéral (−4 à −3) : Une approche très libérale cherchant à libérer l’offre par dérégulation fiscale et assouplissement local.
Plutôt libéral (−2 à −1) : Une orientation plutôt libérale misant sur un choc d’offre par simplification et aides à la propriété.
Mixte / neutre (0 à +1) : Une position intermédiaire centrée sur l’ordre public, sans véritable politique économique du logement.
Interventionniste (+3 à +4) : Une ligne interventionniste misant sur rénovation massive, lutte contre le sans‑abrisme et investissements publics.
Très interventionniste (+5) : Une politique très interventionniste imposant encadrement des loyers, réquisitions et développement massif du logement social.</t>
  </si>
  <si>
    <t>–3 / –2 : Une agriculture entrepreneuriale et productive fondée sur régulation minimale.
–1 / 0 : Un compromis productivité‑écologie sans changement profond du modèle agricole.
+1 / +2 : Un protectionnisme modéré valorisant préférence nationale et souveraineté alimentaire.
+3 / +4 : Une régulation forte des prix, protections PAC et critique du libre‑échange.
+5 : Une transformation agro‑écologique rompant avec le productivisme et renforçant l’action publique.</t>
  </si>
  <si>
    <t>–5 / –4 : Une transition lente privilégiant souveraineté énergétique et rejet des normes contraignantes.
–3 / –2 : Une écologie compatible croissance centrée sur innovations et pragmatisme.
–1 / 0 / +1 : Une transition modérée, progressive et équilibrée entre économie et écologie.
+3 / +4 : Une transition ambitieuse fondée sur investissements massifs et planification écologique.
+5 : Une bifurcation écologique structurelle contestant croissance et productivisme.</t>
  </si>
  <si>
    <t>+5 / +4 : Sortie du nucléaire et bascule massive vers les énergies renouvelables.
+3 / +2 : Forte priorité aux renouvelables et critique majeure du nucléaire.
–1 / 0 / +1 : Mix équilibré nucléaires‑ENR sans rupture technologique nette.
-3 / -4 : Nucléaire pilier énergétique national complété par les renouvelables.
-5 : Relance majeure du nucléaire comme fondement central de la souveraineté énergétique.</t>
  </si>
  <si>
    <t>–5 / –4 : Une stratégie très libérale misant sur baisses d’impôts et compétitivité‑prix.
–3 / –2 : Un appui industriel modéré orienté innovation et incitations économiques.
–1 / 0 / +1 : Une ligne pragmatique sans protectionnisme marqué.
+3 / +4 : Un protectionnisme stratégique visant relocalisation et reconquête des secteurs clefs.
+5 : Une souveraineté productive radicale incluant protectionnisme dur et contrôle public.</t>
  </si>
  <si>
    <t>–5 / –4 : Une ligne pro‑entreprises centrée sur dérégulation fiscale, simplification et baisse massive des charges.
–3 / –2 : Un soutien ciblé via fiscalité stable et normes allégées.
–1 / 0 / +1 : Un pragmatisme équilibré mêlant protection et compétitivité.
+3 / +4 : Un protectionnisme économique orienté vers PME françaises et lutte anti‑dumping.
+5 : Un modèle anticapitaliste rejetant aides publiques et concurrence internationale.</t>
  </si>
  <si>
    <t>–5 / –4 : Baisses d’impôts généralisées et réduction structurelle de la fiscalité.
–3 / –2 : Ajustements fiscaux ciblés sans hausse globale.
–1 / 0 / +1 : Équilibre fiscal avec progressivité modérée.
+3 / +4 : Fiscalité fortement redistributive taxant capital et hauts patrimoines.
+5 : Fiscalité radicale centrée sur suppression TVA, ISF fort et souveraineté monétaire.</t>
  </si>
  <si>
    <t>–5 / –4 : Dérégulation financière large et priorité à la compétitivité.
–3 / –2 : Régulation minimale favorisant investissement et innovation.
–1 / 0 / +1 : Cadre financier modéré avec contrôle limité.
+3 / +4 : Régulation renforcée contre rentes et spéculation.
+5 : Contrôle public fort incluant nationalisation ou sortie des marchés spéculatifs.</t>
  </si>
  <si>
    <t>–5 / –4 : Libre‑échange maximal et normes allégées pour exportateurs.
–3 / –2 : Libre‑échange sous conditions et défense commerciale modérée.
–1 / 0 / +1 : Approche équilibrée centrée compétitivité + clauses miroir.
+3 / +4 : Protectionnisme structuré : Buy European, taxe carbone, réciprocité.
+5 : Rupture totale : sortie libre‑échange, planification ou économie autarcique.</t>
  </si>
  <si>
    <t>–5 / –4 : Priorité à l’efficacité et à la gestion, sans hausse massive de moyens.
–3 / –2 : Renforts ciblés sans réforme structurelle.
–1 / 0 / +1 : Soutien modéré aux services publics de santé.
+3 / +4 : Plan de renforcement massif hôpital public et personnels soignants.
+5 : Système 100% public, anti‑marchand et entièrement revalorisé.</t>
  </si>
  <si>
    <t>–5 / –4 : Réarmement scolaire fondé sur autorité, mérite et discipline.
–3 / –2 : Réformes structurelles modérées centrées sur efficacité scolaire.
–1 / 0 / +1 : Approche équilibrée entre égalité et performance.
+3 / +4 : École publique renforcée contre inégalités sociales.
+5 : Transformation éducative fondée sur pédagogie égalitaire et investissement massif.</t>
  </si>
  <si>
    <t>+5 : Retour à 60 ans financé par redistribution.
+3 /+–2 : Opposition au report d’âge, assouplissements ciblés.
–1 / 0 / +1 : Modération : 62–64 ans selon métiers.
-3 / -4 : Défense ferme de 64 ans et soutenabilité financière.
-5 : Allongement net et système très contributif.</t>
  </si>
  <si>
    <t>–5 / –4 : Aides conditionnées, priorité nationale, lutte anti‑fraudes.
–3 / –2 : Ajustements sociaux ciblés par activité.
–1 / 0 / +1 : Aides équilibrées, sans extension forte.
+3 / +4 : Renfort protections sociales, lutte précarité.
+5 : Extension large des droits sociaux et protection universelle.</t>
  </si>
  <si>
    <t>–5 / –4 : Approche familialiste et responsabilité individuelle.
–3 / –2 : Gestion prudente centrée sur maintien à domicile.
–1 / 0 / +1 : Solidarité nationale modérée.
+3 / +4 : Service public renforcé et soutien EHPAD.
+5 : Grande loi dépendance et prise en charge publique complète.</t>
  </si>
  <si>
    <t>–5 / –4 : Une réduction forte des effectifs et une recentralisation sur missions strictement régaliennes.
–3 / –2 : Une maîtrise stricte des effectifs et une lutte contre l’inflation bureaucratique.
–1 / 0 / +1 : Une réforme pragmatique privilégiant efficacité, mobilité et revalorisations ciblées.
+3 / +4 : Une défense large du service public et des missions sociales territoriales.
+5 : Un renforcement massif du statut, des effectifs et des carrières publiques.</t>
  </si>
  <si>
    <t>–5 / –4 : Une ligne restrictive opposée à l’inclusion généralisée et aux obligations d’accessibilité.
–3 / –2 : Une inclusion scolaire limitée et une prudence envers l’extension des droits.
–1 / 0 / +1 : Une approche pragmatique centré sur l’effectivité des droits et la simplification.
+3 / +4 : Une politique d’inclusion forte intégrant accompagnement, autonomie et accessibilité territoriale.
+5 : Une inclusion totale avec déconjugalisation, AAH renforcée et accessibilité universelle.</t>
  </si>
  <si>
    <t>–5 / –4 : Une ligne conservatrice opposée aux extensions de droits et aux politiques inclusives.
–3 / –2 : Une égalité formelle avec prudence envers mesures jugées idéologiques.
–1 / 0 / +1 : Une lutte générale contre discriminations sans réforme structurelle forte.
+3 / +4 : Une défense active des droits, du pluralisme et des protections LGBT+.
+5 : Une égalité totale incluant extensions de droits, lutte renforcée et politiques inclusives.</t>
  </si>
  <si>
    <t>–5 / –4 : Une politique nataliste identitaire centrée sur familles nationales et avantages ciblés.
–3 / –2 : Un soutien traditionnel pro‑familles sans vision universelle de la petite enfance.
–1 / 0 / +1 : Une approche sociale ciblée améliorant conditions de vie sans objectif nataliste explicite.
+3 / +4 : Une politique familiale universelle favorisant égalité professionnelle et services de garde.
+5 : Un service public massif de la petite enfance avec droit opposable et crèches en nombre.</t>
  </si>
  <si>
    <t>–5 / –4 : Une université élitiste centrée excellence, discipline académique et lutte anti‑idéologie.
–3 / –2 : Une recherche orientée compétitivité, innovation et liens renforcés avec l’économie.
–1 / 0 / +1 : Une université modernisée sans rupture, équilibrant attractivité et exigence académique.
+3 / +4 : Un financement public renforcé garantissant indépendance académique et lutte contre précarité.
+5 : Une transformation profonde orientée service public, anti‑concurrence et liberté académique totale.</t>
  </si>
  <si>
    <t>–5 / –4 : Une laïcité stricte centrée sur lutte antiséparatisme et restrictions dans l’espace public.
–3 / –2 : Une laïcité ferme, principalement appliquée à l’école, contre certaines expressions religieuses.
–1 / 0 / +1 : Une laïcité républicaine équilibrée protégeant libertés et neutralité de l’État.
+3 / +4 : Une laïcité inclusive luttant contre discriminations religieuses et favorisant pluralisme.
+5 : Une laïcité de liberté renforçant droits des minorités et lutte anti‑haine religieuse.</t>
  </si>
  <si>
    <t>–5 / –4 : Une flexibilisation forte incluant allongement du temps de travail et baisse protections.
–3 / –2 : Une réforme prudente centrée sur efficacité économique et valorisation du travail.
–1 / 0 / +1 : Un équilibre social privilégiant dialogue, stabilité et protections existantes.
+3 / +4 : Une extension des droits sociaux avec négociation collective et restrictions licenciements.
+5 : Une protection maximale incluant interdiction des licenciements et réduction massive du temps de travail.</t>
  </si>
  <si>
    <t>–5 / –4 : Une politique minimaliste centrée sur ordre public et lutte anti‑fraude.
–3 / –2 : Des renforts ciblés en prévention et santé mentale sans réforme majeure.
–1 / 0 / +1 : Une prévention équilibrée inscrite dans une logique territoriale modérée.
+3 / +4 : Une politique ambitieuse d’accès, prévention et santé mentale renforcée.
+5 : Un système public préventif massif incluant gratuité, territorialisation et prise en charge élargie.</t>
  </si>
  <si>
    <t>–5 / –4 : Une ligne conservatrice centrée sur égalité formelle sans politiques spécifiques.
–3 / –2 : Une critique des politiques féministes ciblées jugées idéologiques.
–1 / 0 / +1 : Une égalité professionnelle soutenue sans mesures contraignantes fortes.
+3 / +4 : Une politique d’égalité réelle incluant sanctions, indicateurs et lutte violences.
+5 : Un féminisme structurant visant transformation profonde des rapports sociaux et salariaux.</t>
  </si>
  <si>
    <t>–5 / –4 : Une démocratie représentative renforcée limitant référendums et maintenant 49.3.
–3 / –2 : Une réforme modérée prévoyant référendums ciblés mais sans proportionnelle forte.
–1 / 0 / +1 : Une ouverture encadrée avec RIP modifié ou proportionnelle partielle.
+3 / +4 : Une refonte démocratique élargie incluant proportionnelle et limitation du 49.3.
+5 : Une démocratie directe avec RIC, VIe République et fin des pouvoirs exécutifs hypertrophiés.</t>
  </si>
  <si>
    <t>–5 / –4 : Une ligne répressive limitant marges du juge et renforçant pouvoir pénal.
–3 / –2 : Une justice ferme dotée de moyens répressifs et sanctions accrues.
–1 / 0 / +1 : Une justice équilibrée améliorant moyens sans changer sa philosophie.
+3 / +4 : Une justice indépendante renforçant droits et accès pour tous.
+5 : Une justice sociale centrée sur égalité réelle, prévention et droits élargis.</t>
  </si>
  <si>
    <t>–5 / –4 : Un tout‑carcéral incluant construction massive, peines planchers et suppression aménagements.
–3 / –2 : Une fermeté accrue centrée sur récidive, mineurs et efficacité carcérale.
–1 / 0 / +1 : Une pénologie équilibrée alliant contrôle et alternatives faibles.
+3 / +4 : Une politique anticarcérale renforçant alternatives, dignité et prévention.
+5 : Une approche de décarcération prioritaire centrée droits humains et fin des peines courtes.</t>
  </si>
  <si>
    <t>–5 / –4 : Une ligne techno‑offensive privilégiant innovation, IA productive et cyber‑sécurité renforcée.
–3 / –2 : Une régulation légère privilégiant compétitivité et solutions technologiques.
–1 / 0 / +1 : Une souveraineté modérée associant cyberdéfense et encadrement raisonnable de l’IA.
+3 / +4 : Une gouvernance numérique forte protégeant libertés et données personnelles.
+5 : Une régulation très stricte incluant sobriété numérique, biens communs et protections élevées.</t>
  </si>
  <si>
    <t>–5 / –4 : Un État jacobin centralisant pouvoirs et limitant autonomies locales.
–3 / –2 : Une méfiance envers décentralisation perçue comme désengagement de l’État.
–1 / 0 / +1 : Une décentralisation modérée équilibrant État stratège et pouvoirs locaux.
+3 / +4 : Une autonomie territoriale renforcée avec différenciation et expérimentation locale.
+5 : Une décentralisation profonde privilégiant pouvoirs locaux et réduction des normes nationales.</t>
  </si>
  <si>
    <t>–5 / –4 : Une ligne restrictive privilégiant institutions représentatives et réponse judiciaire plutôt que démocratie directe.
–3 / –2 : Une participation encadrée limitant RIC et renforçant les processus institutionnels existants.
–1 / 0 / +1 : Une ouverture modérée à la participation citoyenne sans transformation structurelle majeure.
+3 / +4 : Une démocratie participative ambitieuse incluant transparence, contrôle citoyen et lutte anticorruption.
+5 : Une démocratie directe étendue intégrant RIC, inéligibilité renforcée et transparence totale.</t>
  </si>
  <si>
    <t>–5 / –4 : Une ligne privatisatrice réduisant le rôle public et recentrant l’offre culturelle nationale.
–3 / –2 : Une critique idéologique combinée à une volonté de contrôle accru du paysage audiovisuel.
–1 / 0 / +1 : Une modernisation technique du service public sans transformation idéologique notable.
+3 / +4 : Une défense active du pluralisme, de l’indépendance médiatique et de l’audiovisuel public.
+5 : Un renforcement massif du service public audiovisuel garantissant pluralisme, accès universel et indépendance.</t>
  </si>
  <si>
    <t>–5 / –4 : Une ligne sécuritaire dure privilégiant tolérance zéro, peines planchers et répression renforcée.
–3 / –2 : Une fermeté ciblée centrée sur gangs, mineurs et moyens policiers supplémentaires.
–1 / 0 / +1 : Une stratégie équilibrée combinant lutte contre réseaux et vigilance sur libertés publiques.
+3 / +4 : Une approche sociale privilégiant prévention, justice de proximité et action territoriale.
+5 : Une stratégie profondément préventive reliant insécurité à pauvreté, cohésion sociale et politiques publiques.</t>
  </si>
  <si>
    <t>–5 / –4 : Une politique d’ordre ferme centrée sur sanctions lourdes, police renforcée et répression rapide.
–3 / –2 : Un durcissement sécuritaire modéré incluant contrôles accrus et interventions ciblées.
–1 / 0 / +1 : Un équilibre entre sécurité publique et respect des libertés fondamentales.
+3 / +4 : Une approche axée sur prévention sociale, médiation et renforcement des liens locaux.
+5 : Une refondation sécuritaire intégrant prévention, dignité et politiques antiviolence structurelles.</t>
  </si>
  <si>
    <t>–5 / –4 : Une ligne très restrictive centrée sur quotas, expulsions renforcées et priorité nationale.
–3 / –2 : Un contrôle migratoire strict sans remise en cause totale du droit d’asile.
–1 / 0 / +1 : Une approche régulée combinant humanité, fermeté et accueil encadré.
+3 / +4 : Une politique d’accueil solidaire défendant droits humains et protections internationales.
+5 : Une ligne humanitaire forte privilégiant régularisations, accueil élargi et protection des migrants.</t>
  </si>
  <si>
    <t>–5 / –4 : Une rupture ouverte avec l’Union incluant sortie, Frexit ou désengagement lourd.
–3 / –2 : Une Europe des nations privilégiant souveraineté nationale et renégociation profonde des traités.
–1 / 0 / +1 : Un soutien critique au cadre européen visant réformes sans rupture.
+3 / +4 : Une Europe politique renforcée valorisant souveraineté européenne et intégration accrue.
+5 : Un projet fédéraliste ambitieux défendant une Europe puissance écologique, sociale et démocratique.</t>
  </si>
  <si>
    <t>–5 / –4 : Une réduction des dépenses militaires ou opposition aux engagements extérieurs.
–3 / –2 : Une défense prudente privilégiant diplomatie et maîtrise du budget.
–1 / 0 / +1 : Un effort modéré conciliant défense nationale et équilibre budgétaire.
+3 / +4 : Un renforcement clair des capacités militaires et de l’effort de défense.
+5 : Un réarmement massif incluant dissuasion, industrie militaire et augmentation continue du budget.</t>
  </si>
  <si>
    <t>–5 / –4 : Une neutralité stricte opposée aux livraisons d’armes et alignements occidentaux.
–3 / –2 : Un soutien humanitaire privilégié et une prudence face à escalade militaire.
–1 / 0 / +1 : Un soutien encadré à l’Ukraine sans volonté d’escalade offensive.
+3 / +4 : Un soutien militaire affirmé et une solidarité européenne renforcée.
+5 : Un engagement maximal combinant aide militaire, pressions financières et fermeté contre la Russie.</t>
  </si>
  <si>
    <t>–5 / –4 : Un soutien prioritaire à Israël centré sur sécurité et lutte contre terrorisme.
–3 / –2 : Une ligne pro‑Israël modérée reconnaissant considérations humanitaires.
–1 / 0 / +1 : Une position d’équilibre combinant sécurité d’Israël et protection des civils palestiniens.
+3 / +4 : Une ligne pro‑palestinienne modérée réclamant cessez‑le‑feu et reconnaissance d’État.
+5 : Une pression forte sur Israël incluant sanctions, embargos et défense prioritaire des droits palestiniens.</t>
  </si>
  <si>
    <t>–5 / –4 : Une sortie totale de l’OTAN et une stratégie non‑alignée radicale.
–3 / –2 : Une forte critique de l’OTAN sans volonté immédiate de rupture.
–1 / 0 / +1 : Un maintien prudent dans l’Alliance avec autonomie stratégique accrue.
+3 / +4 : Un soutien solide à l’OTAN dans un cadre européen renforcé.
+5 : Un alignement occidental ferme faisant de l’OTAN le pilier de la sécurité.</t>
  </si>
  <si>
    <t>–5 / –4 : Une coopération économique ouverte refusant confrontation et privilégiant multilatéralisme.
–3 / –2 : Une diplomatie non‑alignée prudente sans doctrine Indo‑Pacifique construite.
–1 / 0 / +1 : Une souveraineté équilibrée mêlant prudence stratégique et relations pragmatiques.
+3 / +4 : Une méfiance stratégique affirmée dénonçant dépendances et ingérences chinoises.
+5 : Une ligne de fermeté considérant Chine comme puissance hostile et nécessitant dissuasion.</t>
  </si>
  <si>
    <t>–5 / –4 : Un interventionnisme sécuritaire centré sur opérations militaires et intérêts français.
–3 / –2 : Une approche transactionnelle limitant engagements africains et conditionnant coopérations.
–1 / 0 / +1 : Une coopération classique privilégiant souveraineté et partenariats équilibrés.
+3 / +4 : Une rupture anti‑néocoloniale incluant reconnaissance historique et retrait militaire.
+5 : Une politique fondée sur souveraineté africaine, non‑ingérence totale et droits des peuples.</t>
  </si>
  <si>
    <t>–5 / –4 : Une priorité donnée à la voiture, au carburant et aux infrastructures routières.
–3 / –2 : Une mobilité pragmatique encourageant véhicules propres sans contrainte forte.
–1 / 0 / +1 : Un équilibre entre route, transports publics et transition progressive.
+3 / +4 : Une priorité au ferroviaire, à la mobilité décarbonée et aux transports publics.
+5 : Une mobilité sobre intégrant gratuité, réduction du trafic aérien et politiques massives d’investissement.</t>
  </si>
  <si>
    <t>–5 / –4 : Une approche productiviste priorisant usages économiques et infrastructures.
–3 / –2 : Une politique environnementale modérée sans contraintes écologiques fortes.
–1 / 0 / +1 : Une gestion équilibrée privilégiant protection raisonnable et usages locaux.
+3 / +4 : Une planification écologique protégeant eau, écosystèmes et territoires.
+5 : Une protection stricte de la biodiversité incluant eau comme bien commun et restauration massive</t>
  </si>
  <si>
    <t>Dominique de Villepin</t>
  </si>
  <si>
    <t>Clémentine Autain</t>
  </si>
  <si>
    <t>Fabien Roussel</t>
  </si>
  <si>
    <t>Olivier Faure</t>
  </si>
  <si>
    <t>favoris non pondéré 
des réponses manquantes</t>
  </si>
  <si>
    <t>max théorique</t>
  </si>
  <si>
    <t>Borne supérieure</t>
  </si>
  <si>
    <t>Borne inférieure</t>
  </si>
  <si>
    <t xml:space="preserve">–5 : Ligne d’austérité / rigueur budgétaire
</t>
  </si>
  <si>
    <t>+5 : Ligne sociale / anti‑austérité</t>
  </si>
  <si>
    <t xml:space="preserve">–5 : Ligne libérale / fiscalité basse / anti‑intervention
</t>
  </si>
  <si>
    <t>+5 : Ligne sociale / intervention forte</t>
  </si>
  <si>
    <t xml:space="preserve">-5 étant la proposition favorisant une gestion par les marchés et le libéralisme
</t>
  </si>
  <si>
    <t>+5 étant la position favorisant un interventionisme de l'état</t>
  </si>
  <si>
    <t xml:space="preserve">–5 : Agriculture libérale / productiviste / orientée compétitivité
</t>
  </si>
  <si>
    <t>+5 : Agriculture fortement régulée / paysanne / interventionniste</t>
  </si>
  <si>
    <t xml:space="preserve">–5 : Approche climatosceptique relative / transition minimale
</t>
  </si>
  <si>
    <t>+5 : Approche de rupture écologique</t>
  </si>
  <si>
    <t xml:space="preserve">-5 : Nucléaire pilier central / souveraineté énergétique et industrielle
</t>
  </si>
  <si>
    <t xml:space="preserve">+5 : Sortie du nucléaire / 100 % renouvelables / régulation forte des marchés
</t>
  </si>
  <si>
    <t xml:space="preserve">–5 : Ligne libérale / compétitivité-prix
</t>
  </si>
  <si>
    <t>+5 : Ligne souverainiste / protectionniste / interventionniste</t>
  </si>
  <si>
    <t xml:space="preserve">–5 : Approche libérale / pro‑entreprises / dérégulation
</t>
  </si>
  <si>
    <t>+5 : Approche interventionniste / protectionniste / conditionnelle</t>
  </si>
  <si>
    <t xml:space="preserve">–5 : Ligne libérale / baisses massives d’impôts
</t>
  </si>
  <si>
    <t>+5 : Ligne redistributive / forte progressivité</t>
  </si>
  <si>
    <t xml:space="preserve">–5 : Ligne libérale / pro‑marchés / dérégulation
</t>
  </si>
  <si>
    <t>+5 : Ligne interventionniste / anti‑finance / contrôle public fort</t>
  </si>
  <si>
    <t xml:space="preserve">–5 : Libre‑échange / compétitivité‑prix / dérégulation
</t>
  </si>
  <si>
    <t>+5 : Protectionnisme fort / juste‑échange / souveraineté commerciale</t>
  </si>
  <si>
    <t xml:space="preserve">-5 étant la proposition de ne rien faire pour aider, maintenir la rigueur
</t>
  </si>
  <si>
    <t xml:space="preserve">+5 étant la position d'assister l'hôpital, de refinancer pour améliorer la situation
</t>
  </si>
  <si>
    <t xml:space="preserve">-5 étant la proposition la plus conservatrice de l'école. 
</t>
  </si>
  <si>
    <t>+5 étant la position d'augmenter les budget, d'aider à améliorer la situation, à investir l'état dans l'enseignement</t>
  </si>
  <si>
    <t xml:space="preserve">-5 : Ligne conservatrice / budgétaire
</t>
  </si>
  <si>
    <t xml:space="preserve">+5 : Ligne très réformatrice / sociale
</t>
  </si>
  <si>
    <t xml:space="preserve">–5 : Aides restrictives / conditionnement fort
</t>
  </si>
  <si>
    <t>+5 : État social fort / universalisation</t>
  </si>
  <si>
    <t xml:space="preserve">–5 : Logique de responsabilité individuelle / familialiste
</t>
  </si>
  <si>
    <t>+5 : Logique de service public / solidarité nationale</t>
  </si>
  <si>
    <t>+5 : Ligne étatiste / renforcement du service public</t>
  </si>
  <si>
    <t xml:space="preserve">–5 : Ligne restrictive / anti‑inclusion / retour au spécialisé
</t>
  </si>
  <si>
    <t>+5 : Inclusion forte / accessibilité universelle / État social</t>
  </si>
  <si>
    <t xml:space="preserve">–5 : Ligne conservatrice / restrictive
</t>
  </si>
  <si>
    <t>+5 : Ligne inclusive / égalité complète des droits</t>
  </si>
  <si>
    <t>+5 : Ligne universaliste / service public de la petite enfance</t>
  </si>
  <si>
    <t xml:space="preserve">–5 : Ligne libérale / élitiste / recentrage sur excellence
</t>
  </si>
  <si>
    <t>+5 : Ligne publique / inclusive / anti‑concurrence</t>
  </si>
  <si>
    <t xml:space="preserve">–5 : Laïcité stricte / républicanisme dur
</t>
  </si>
  <si>
    <t>+5 : Laïcité inclusive / liberté religieuse renforcée</t>
  </si>
  <si>
    <t xml:space="preserve">–5 : Flexibilité maximale / ligne pro‑employeurs
</t>
  </si>
  <si>
    <t>+5 : Protection maximale des salariés / extension du droit du travail</t>
  </si>
  <si>
    <t xml:space="preserve">–5 : Ligne minimaliste / ciblage strict / priorité nationale
</t>
  </si>
  <si>
    <t>+5 : Ligne interventionniste / service public fort</t>
  </si>
  <si>
    <t xml:space="preserve">–5 : Ligne conservatrice / égalité formelle uniquement
</t>
  </si>
  <si>
    <t>+5 : Ligne féministe / égalité réelle</t>
  </si>
  <si>
    <t xml:space="preserve">-5 étant la proposition la plus conservatrice et protectionniste. 
</t>
  </si>
  <si>
    <t>+5 étant la position la plus réformatrice</t>
  </si>
  <si>
    <t xml:space="preserve">–5 : Politique ultra‑répressive / “tout‑carcéral”
</t>
  </si>
  <si>
    <t xml:space="preserve">+5 : Politique décarcérale / justice humaniste
</t>
  </si>
  <si>
    <t xml:space="preserve">–5 : Approche techno‑sécuritaire / innovation prioritaire
</t>
  </si>
  <si>
    <t>+5 : Approche régulatrice / droits &amp; biens communs numériques</t>
  </si>
  <si>
    <t xml:space="preserve">–5 : Centralisation forte / État jacobin
</t>
  </si>
  <si>
    <t>+5 : Décentralisation forte / autonomie territoriale</t>
  </si>
  <si>
    <t xml:space="preserve">-5 : Démocratie directe / anticorruption maximaliste
</t>
  </si>
  <si>
    <t xml:space="preserve">+5 : Ligne restrictive / démocratie représentative renforcée
</t>
  </si>
  <si>
    <t xml:space="preserve">–5 : Ligne libérale / privatisation / identité culturelle
</t>
  </si>
  <si>
    <t>+5 : Ligne service public culturel renforcé</t>
  </si>
  <si>
    <t xml:space="preserve">–5 : Ligne ultra‑répressive / sécuritaire dure
</t>
  </si>
  <si>
    <t>+5 : Ligne préventive / socio‑territoriale</t>
  </si>
  <si>
    <t xml:space="preserve">-5 étant la position d'augmenter la pression sécuritaire
</t>
  </si>
  <si>
    <t xml:space="preserve">+5 étant la proposition de ne rien faire pour aider, diminuer l'effort de sécurité
</t>
  </si>
  <si>
    <t>+5 étant la position d'accueil</t>
  </si>
  <si>
    <t xml:space="preserve">–5 : Hostilité frontale à l’UE / sortie
</t>
  </si>
  <si>
    <t>+5 : Pro‑UE intégrationniste</t>
  </si>
  <si>
    <t xml:space="preserve">–5 : Ligne anti‑militariste / désengagement
</t>
  </si>
  <si>
    <t>+5 : Ligne réarmement / souveraineté militaire</t>
  </si>
  <si>
    <t xml:space="preserve">–5 : Neutralité stricte / opposition au soutien militaire
</t>
  </si>
  <si>
    <t>+5 : Soutien militaire maximal / ligne pro‑Ukraine dure</t>
  </si>
  <si>
    <t xml:space="preserve">–5 : Soutien maximal à Israël / ligne sécuritaire dure
</t>
  </si>
  <si>
    <t>+5 : Ligne pro‑palestinienne / pression forte sur Israë</t>
  </si>
  <si>
    <t xml:space="preserve">–5 : Rupture totale / sortie
</t>
  </si>
  <si>
    <t>+5 : Alignement occidental fort / OTAN centrale</t>
  </si>
  <si>
    <t xml:space="preserve">–5 : Coopération / ouverture / non‑confrontation
</t>
  </si>
  <si>
    <t>+5 : Fermeté stratégique / souveraineté / confrontation</t>
  </si>
  <si>
    <t xml:space="preserve">–5 : Ligne interventionniste / sécuritaire / Françafrique
</t>
  </si>
  <si>
    <t>+5 : Ligne de rupture / décoloniale / non‑ingérence</t>
  </si>
  <si>
    <t xml:space="preserve">–5 : Mobilité automobile prioritaire / anti‑contraintes
</t>
  </si>
  <si>
    <t>+5 : Mobilité sobre / service public / décarbonation forte</t>
  </si>
  <si>
    <t xml:space="preserve">–5 : Écologie instrumentale / productiviste
</t>
  </si>
  <si>
    <t>+5 : Écologie de protection forte / biens communs</t>
  </si>
  <si>
    <t>Exemple</t>
  </si>
  <si>
    <t>Votre position</t>
  </si>
  <si>
    <t>Rubrique</t>
  </si>
  <si>
    <t>Thème</t>
  </si>
  <si>
    <t>en colonne C, classer chaque thème de "très important" à "utile"</t>
  </si>
  <si>
    <t>candidat</t>
  </si>
  <si>
    <t>parti</t>
  </si>
  <si>
    <t>idéologie</t>
  </si>
  <si>
    <t>note</t>
  </si>
  <si>
    <t>L'Après</t>
  </si>
  <si>
    <t>Parti Communiste Français</t>
  </si>
  <si>
    <t>La France Humaniste</t>
  </si>
  <si>
    <t>Dette publique &amp; politique d'imposition</t>
  </si>
  <si>
    <t>Pouvoir d’achat – Aides – Fiscalité sociale</t>
  </si>
  <si>
    <t>commerce &amp; Industrie</t>
  </si>
  <si>
    <t>Services publics</t>
  </si>
  <si>
    <t>L'humain dans l'environnement</t>
  </si>
  <si>
    <t>Protection sociale, services publics &amp; conditions de vie</t>
  </si>
  <si>
    <t>Sociétal – Égalités – Minorités</t>
  </si>
  <si>
    <t xml:space="preserve"> Défense – Alliances – Conflits</t>
  </si>
  <si>
    <t>géopolitique &amp; relations internationales</t>
  </si>
  <si>
    <t>Sécurité, ordre intérieur &amp; narcotrafic</t>
  </si>
  <si>
    <t>–5 : Ligne libérale / réduction de l’État</t>
  </si>
  <si>
    <t>–5 : Ligne nataliste conservatrice / priorités nationales</t>
  </si>
  <si>
    <t>Refuse l’austérité comptable : hausse des recettes, réduction de certains coûts par la prévention, et budget orienté par la planification écologique et sociale plutôt que par les seules règles de discipline budgétaire.</t>
  </si>
  <si>
    <t>Fiscalité plus progressive : impôt sur le revenu à davantage de tranches, rétablissement/renforcement de l’ISF, taxation des superprofits et des transactions financières, suppression de niches jugées injustes.</t>
  </si>
  <si>
    <t>Blocage des prix sur les produits de première nécessité et l’énergie, hausse du SMIC à 1 600 € net, hausse des salaires et défense des services publics pour contenir le coût de la vie.</t>
  </si>
  <si>
    <t>Renforcement de la protection sociale et de l’accès effectif aux droits, dans une logique de solidarité et de lutte contre la pauvreté, avec un rôle central des services publics.</t>
  </si>
  <si>
    <t>Met l’accent sur la prévention comme levier budgétaire et sanitaire ; défend une santé publique plus universelle, avec meilleure prise en charge des besoins psychiques et sociaux.</t>
  </si>
  <si>
    <t>Mise sur l’encadrement/baisses des loyers et un effort massif sur le logement abordable et la rénovation énergétique, dans une logique de droit au logement effectif.</t>
  </si>
  <si>
    <t>Propose une planification écologique contraignante, articulée à la “règle verte”, pour réorienter production, transports, logement et agriculture face à l’urgence climatique.</t>
  </si>
  <si>
    <t>Défend le 100 % renouvelables à horizon 2050 et une sortie progressive du nucléaire, même si ce point fait débat au sein de son camp.</t>
  </si>
  <si>
    <t>Soutient une bifurcation agroécologique, davantage de bio, la sortie rapide de pesticides contestés et une attention particulière aux services publics et transports dans les territoires ruraux.</t>
  </si>
  <si>
    <t>Position écologiste forte : protection de l’eau, lutte contre la déforestation et les pollutions, défense de la biodiversité et refus d’un modèle productiviste destructeur des écosystèmes.</t>
  </si>
  <si>
    <t>Cherche à mieux représenter les petites entreprises face au Medef, avec un rééquilibrage de la représentativité patronale et un dialogue plus favorable aux artisans, TPE et PME.</t>
  </si>
  <si>
    <t>Privilégie le ferroviaire, des alternatives crédibles à la voiture et la justice sociale dans la transition ; critique les restrictions de mobilité quand elles surviennent sans solutions de remplacement.</t>
  </si>
  <si>
    <t>Veut un encadrement renforcé de la finance, notamment par la taxation des transactions financières ; critique la spéculation et défend davantage de contrôle public sur des secteurs stratégiques.</t>
  </si>
  <si>
    <t>Conteste la compétitivité fondée sur le moins-disant social et écologique ; privilégie des règles commerciales compatibles avec la souveraineté, la relocalisation et la protection des normes sociales et environnementales.</t>
  </si>
  <si>
    <t>Défend une stratégie de souveraineté productive avec intervention publique et prises de participation possibles dans des entreprises stratégiques, afin de sécuriser des filières industrielles clés.</t>
  </si>
  <si>
    <t>Veut reconstruire l’hôpital public, rompre avec la logique de pénurie et renforcer les moyens humains et financiers du système de santé.</t>
  </si>
  <si>
    <t>Défend l’école publique, critique les politiques jugées destructrices pour le système scolaire, et inscrit l’éducation dans un cadre d’égalité républicaine et de renforcement des services publics.</t>
  </si>
  <si>
    <t>Affiche une vigilance forte sur les libertés académiques ; s’oppose aux dispositifs restreignant la recherche et veut des universités mieux financées, au service de l’intérêt général.</t>
  </si>
  <si>
    <t>Plaide pour une justice plus indépendante et mieux dotée, dans un cadre de séparation plus nette des pouvoirs au sein d’une future VIe République.</t>
  </si>
  <si>
    <t>Mesure centrale : retour à la retraite à 60 ans après 40 annuités, avec défense d’un système plus protecteur pour les carrières longues et populaires.</t>
  </si>
  <si>
    <t>Souhaite un traitement plus solidaire du grand âge via les services publics et la protection sociale, même si les propositions détaillées 2027 sont moins visibles dans les sources trouvées.</t>
  </si>
  <si>
    <t>S’inscrit dans une logique de renforcement des services publics et de refus des politiques d’affaiblissement de l’État social ; valorise les missions publiques comme outil central de justice sociale.</t>
  </si>
  <si>
    <t>Prône une approche inclusive par les droits sociaux et les services publics ; les mesures détaillées 2027 sur le handicap sont peu documentées dans les sources consultées.</t>
  </si>
  <si>
    <t>Approche centrée sur l’égalité sociale, les services publics et la reconnaissance de toutes les familles plutôt qu’une politique nataliste classique.</t>
  </si>
  <si>
    <t>Se réclame de la laïcité républicaine ; rejette l’“entrisme religieux” tout en refusant les instrumentalisations discriminatoires de la question religieuse.</t>
  </si>
  <si>
    <t>Programme de rupture sociale : hausse du SMIC, retraite à 60 ans, défense du droit du travail et critique du pouvoir de blocage du Medef dans le dialogue social.</t>
  </si>
  <si>
    <t>Fait de l’égalité femmes-hommes un axe structurant, en insistant sur les inégalités salariales, la précarité spécifique des femmes et la nécessité d’une réponse systémique.</t>
  </si>
  <si>
    <t>Position nettement favorable aux droits LGBT+, avec une histoire revendiquée de soutien au PACS et une ouverture aux combats actuels pour la liberté de genre.</t>
  </si>
  <si>
    <t>Veut une VIe République : Assemblée constituante, proportionnelle intégrale, référendum révocatoire/initiative citoyenne, reconnaissance du vote blanc et fin du présidentialisme tel qu’il fonctionne aujourd’hui.</t>
  </si>
  <si>
    <t>Aborde l’IA comme un champ de bataille politique et économique ; défend la souveraineté numérique et critique la dépendance française envers les géants technologiques étrangers.</t>
  </si>
  <si>
    <t>Favorise des collectivités plus démocratiques et des mécanismes locaux de contrôle citoyen, sans renoncer à un État stratège fort.</t>
  </si>
  <si>
    <t>Mise sur l’intervention citoyenne directe : parrainages populaires, contributions au programme, RIC/révocation et contrôle renforcé des responsables publics.</t>
  </si>
  <si>
    <t>Inscrit la culture dans une logique de service public et de droits ; les mesures détaillées 2027 restent peu explicites dans les sources consultées.</t>
  </si>
  <si>
    <t>Prône une réponse républicaine centrée sur la justice, les libertés publiques et les causes sociales de l’insécurité, plutôt qu’un tout-répressif.</t>
  </si>
  <si>
    <t>Critique l’exploitation politique du thème sécuritaire ; les propositions 2027 précises sur le narcotrafic sont peu détaillées dans les sources retrouvées.</t>
  </si>
  <si>
    <t>Les sources consultées donnent peu d’éléments 2027 détaillés ; l’approche générale semble davantage axée sur la justice et la prévention que sur la surenchère pénale.</t>
  </si>
  <si>
    <t>Position généralement favorable à l’accueil digne et au respect des droits fondamentaux, dans une critique des politiques répressives ou discriminatoires.</t>
  </si>
  <si>
    <t>Souhaite une défense nationale indépendante et cohérente avec le non-alignement ; les arbitrages budgétaires précis 2027 ne ressortent pas nettement des sources consultées.</t>
  </si>
  <si>
    <t>Reste fidèle à une ligne de non-alignement et critique l’extension de l’OTAN, qu’il relie aux tensions ayant nourri la guerre en Ukraine.</t>
  </si>
  <si>
    <t>Condamne l’invasion russe, réclame cessez-le-feu, négociation incluant l’Ukraine, garanties mutuelles de sécurité et rôle de l’ONU ; refuse l’escalade guerrière.</t>
  </si>
  <si>
    <t>Ligne de “désobéissance européenne” : appliquer le programme même contre certaines règles de l’UE, puis renégocier les traités en position de force plutôt qu’assumer un Frexit.</t>
  </si>
  <si>
    <t>Très critique envers la politique israélienne à Gaza, qu’il replace dans un cadre géopolitique régional ; demande la fin des complicités européennes et la défense des droits des Palestiniens.</t>
  </si>
  <si>
    <t>Regarde la rivalité avec la Chine comme structurante du moment mondial et refuse l’alignement occidental automatique ; lecture fondée sur le non-alignement plutôt que sur une logique de blocs.</t>
  </si>
  <si>
    <t>Défend une rupture avec les logiques d’intervention ou de domination françaises en Afrique, au nom d’une diplomatie de paix et de souveraineté des peuples.</t>
  </si>
  <si>
    <t>dernière MAJ</t>
  </si>
  <si>
    <t>+5 une justice plus ferme, plus de moyen, indépendante et controlant les élus</t>
  </si>
  <si>
    <t>-5 une ligne répressive et expédivite limitant les pouvoirs des juges au profil des parquets</t>
  </si>
  <si>
    <t>Seuil limite</t>
  </si>
  <si>
    <t>favoris pondéré des 
réponses manquantes</t>
  </si>
  <si>
    <t>Critère pour la pondération importante</t>
  </si>
  <si>
    <t>Critère pour la pondération très importante</t>
  </si>
  <si>
    <t>écart toléré pour la pondération importante</t>
  </si>
  <si>
    <t>écart toléré pour la pondération très importante</t>
  </si>
  <si>
    <t>coût du silence sur un sujet important ou très important</t>
  </si>
  <si>
    <t>Réduction rapide des dépenses publiques, lutte contre déficit via économies et priorité nationale ; refus hausse massive d’impôts.</t>
  </si>
  <si>
    <t>Baisse ciblée des impôts, notamment sur énergie et production ; priorité au pouvoir d’achat et allègement des charges des entreprises.</t>
  </si>
  <si>
    <t>Baisse TVA énergie, soutien aux salaires nets et mesures anti-inflation centrées sur consommation et fiscalité indirecte.</t>
  </si>
  <si>
    <t>Ciblage accru des aides avec conditionnalités et priorité nationale, recentrage sur travailleurs et lutte contre fraude.</t>
  </si>
  <si>
    <t>Renforcement ciblé du système avec priorité nationale et lutte contre abus, sans refonte structurelle du modèle.</t>
  </si>
  <si>
    <t>Politique favorisant accès des nationaux au logement, lutte contre squats et soutien accession propriété.</t>
  </si>
  <si>
    <t>Approche pragmatique, rejet écologie punitive, priorité souveraineté énergétique et pouvoir d’achat.</t>
  </si>
  <si>
    <t>Relance forte du nucléaire comme pilier, réduction du rôle des renouvelables subventionnés.</t>
  </si>
  <si>
    <t>Protection des agriculteurs français, préférence nationale et lutte contre concurrence étrangère.</t>
  </si>
  <si>
    <t>Approche pragmatique, priorité usages économiques et souveraineté sans régulation écologique forte.</t>
  </si>
  <si>
    <t>Baisse charges et priorité aux entreprises nationales dans marchés publics.</t>
  </si>
  <si>
    <t>Baisse coût mobilité, soutien automobile et infrastructures, rejet contraintes fortes.</t>
  </si>
  <si>
    <t>Contrôle accru de la finance et lutte contre spéculation au service économie nationale.</t>
  </si>
  <si>
    <t>Protectionnisme, préférence nationale et limitation du libre-échange.</t>
  </si>
  <si>
    <t>Relocalisations industrielles et protection des secteurs stratégiques.</t>
  </si>
  <si>
    <t>Renforcement capacités hospitalières avec priorité nationale.</t>
  </si>
  <si>
    <t>École d’autorité et recentrage sur fondamentaux.</t>
  </si>
  <si>
    <t>Innovation orientée souveraineté et compétitivité.</t>
  </si>
  <si>
    <t>Durcissement pénal et renforcement autorité de la justice.</t>
  </si>
  <si>
    <t>Maintien âge actuel avec ajustements et prise en compte carrières.</t>
  </si>
  <si>
    <t>Approche responsabilité individuelle avec soutien ciblé.</t>
  </si>
  <si>
    <t>Maîtrise effectifs publics et recentrage missions.</t>
  </si>
  <si>
    <t>Accessibilité renforcée mais dans cadre prioritaire national.</t>
  </si>
  <si>
    <t>Politique nataliste avec soutien familles françaises.</t>
  </si>
  <si>
    <t>Laïcité stricte et lutte contre séparatisme.</t>
  </si>
  <si>
    <t>Valorisation du travail et flexibilité accrue.</t>
  </si>
  <si>
    <t>Égalité formelle sans mesures coercitives fortes.</t>
  </si>
  <si>
    <t>Maintien droits existants sans extension majeure.</t>
  </si>
  <si>
    <t>Renforcement exécutif et recours référendums ciblés.</t>
  </si>
  <si>
    <t>Souveraineté numérique et cybersécurité renforcée.</t>
  </si>
  <si>
    <t>Renforcement rôle des territoires mais cadre national fort.</t>
  </si>
  <si>
    <t>Référendums fréquents et contrôle politique accru.</t>
  </si>
  <si>
    <t>Défense identité culturelle nationale.</t>
  </si>
  <si>
    <t>Renforcement police et fermeté pénale.</t>
  </si>
  <si>
    <t>Guerre contre narcotrafic avec tolérance zéro.</t>
  </si>
  <si>
    <t>Augmentation capacités carcérales et exécution peines.</t>
  </si>
  <si>
    <t>Réduction forte immigration et priorité nationale.</t>
  </si>
  <si>
    <t>Hausse budget défense et souveraineté militaire.</t>
  </si>
  <si>
    <t>Rapprochement OTAN mais autonomie.</t>
  </si>
  <si>
    <t>Soutien modéré Ukraine sans escalade excessive.</t>
  </si>
  <si>
    <t>UE réformée mais critique de ses contraintes.</t>
  </si>
  <si>
    <t>Position équilibrée mais centrée sécurité.</t>
  </si>
  <si>
    <t>Fermeté vis-à-vis Chine.</t>
  </si>
  <si>
    <t>Fin du néocolonialisme et souveraineté française.</t>
  </si>
  <si>
    <t>Réduction des déficits après sortie de l’UE, récupération des marges budgétaires via souveraineté monétaire et arrêt des contributions européennes, avec priorité à l’équilibre budgétaire sur le long terme.</t>
  </si>
  <si>
    <t>Simplification fiscale et baisse ciblée des impôts rendue possible par la sortie de l’UE, avec volonté de restaurer la souveraineté économique nationale.</t>
  </si>
  <si>
    <t>Amélioration du pouvoir d’achat par rétablissement des politiques nationales, baisse de certaines taxes et contrôle monétaire retrouvé hors euro.</t>
  </si>
  <si>
    <t>Maintien d’un système social mais recentré sur les nationaux, avec rationalisation après sortie des contraintes européennes.</t>
  </si>
  <si>
    <t>Renforcement du système public via marges retrouvées, mais sans expansion massive ; priorité à la gestion nationale des politiques de santé.</t>
  </si>
  <si>
    <t>Politique nationale du logement avec priorité aux citoyens français et réorientation des aides publiques.</t>
  </si>
  <si>
    <t>Approche souverainiste, critique des politiques climatiques européennes et volonté d’adapter la transition aux intérêts nationaux.</t>
  </si>
  <si>
    <t>Maintien et développement du nucléaire indépendant, sortie des contraintes énergétiques européennes.</t>
  </si>
  <si>
    <t>Protection de l’agriculture française par sortie de la PAC et souveraineté alimentaire.</t>
  </si>
  <si>
    <t>Gestion nationale des ressources avec priorité à la souveraineté et usages économiques.</t>
  </si>
  <si>
    <t>Soutien aux PME via libération des contraintes européennes, fiscalité et réglementation simplifiées.</t>
  </si>
  <si>
    <t>Politique nationale des transports avec priorité aux infrastructures et indépendance des choix énergétiques.</t>
  </si>
  <si>
    <t>Reprise du contrôle national de la politique financière et bancaire, sortie des règles européennes.</t>
  </si>
  <si>
    <t>Fin des accords de libre‑échange imposés par l’UE et retour à un protectionnisme national.</t>
  </si>
  <si>
    <t>Relocalisation industrielle via souveraineté économique et sortie du marché unique.</t>
  </si>
  <si>
    <t>Renforcement des moyens hospitaliers via marges budgétaires retrouvées.</t>
  </si>
  <si>
    <t>Retour à une école républicaine classique, recentrée sur les fondamentaux et l’autorité.</t>
  </si>
  <si>
    <t>Politique de recherche indépendante et souveraine, hors programmes européens.</t>
  </si>
  <si>
    <t>Justice renforcée au niveau national avec restaurations des moyens et de l’autorité.</t>
  </si>
  <si>
    <t>Maintien d’un système ajusté nationalement, sans dépendance aux règles européennes.</t>
  </si>
  <si>
    <t>Prise en charge nationale avec logique mixte entre solidarité et famille.</t>
  </si>
  <si>
    <t>Renforcement de l’État régalien après sortie de l’UE, avec redéploiement des effectifs.</t>
  </si>
  <si>
    <t>Maintien des dispositifs dans un cadre national maîtrisé.</t>
  </si>
  <si>
    <t>Soutien à la natalité dans une logique de politique nationale.</t>
  </si>
  <si>
    <t>Laïcité stricte dans le cadre républicain français.</t>
  </si>
  <si>
    <t>Rétablissement d’un droit du travail national plus flexible.</t>
  </si>
  <si>
    <t>Égalité formelle dans un cadre républicain classique.</t>
  </si>
  <si>
    <t>Maintien du cadre légal existant sans priorité politique spécifique.</t>
  </si>
  <si>
    <t>Retour à une souveraineté institutionnelle complète avec primauté du droit national.</t>
  </si>
  <si>
    <t>Souveraineté numérique nationale et indépendance technologique.</t>
  </si>
  <si>
    <t>Renforcement du rôle de l’État avec marge d’autonomie locale.</t>
  </si>
  <si>
    <t>Peu de priorité donnée à la démocratie directe, pilotage par institutions nationales.</t>
  </si>
  <si>
    <t>Valorisation de la culture française et souveraineté culturelle.</t>
  </si>
  <si>
    <t>Renforcement des moyens de sécurité dans un cadre souverain.</t>
  </si>
  <si>
    <t>Lutte renforcée au niveau national contre les réseaux criminels.</t>
  </si>
  <si>
    <t>Politique pénale stricte avec adaptation nationale.</t>
  </si>
  <si>
    <t>Contrôle total des flux migratoires et sortie des politiques européennes d’asile.</t>
  </si>
  <si>
    <t>Renforcement de l’armée avec indépendance stratégique retrouvée.</t>
  </si>
  <si>
    <t>Sortie de l’OTAN.</t>
  </si>
  <si>
    <t>Neutralité stratégique et indépendance totale des décisions.</t>
  </si>
  <si>
    <t>Sortie de l’Union européenne et restauration de la souveraineté nationale.</t>
  </si>
  <si>
    <t>Position indépendante axée sur les intérêts nationaux.</t>
  </si>
  <si>
    <t>Relations équilibrées fondées sur les intérêts économiques.</t>
  </si>
  <si>
    <t>Fin des logiques postcoloniales et politique de souveraineté réciproque.</t>
  </si>
  <si>
    <t>Baisse des impôts de production et allègement des charges pour renforcer la compétitivité, avec une fiscalité stabilisée, peu redistributive, orientée vers l’offre et le travail. [election-p...se-2027.fr]</t>
  </si>
  <si>
    <t>Priorité au travail et à la compétitivité, avec peu d’intervention directe sur les prix et préférence pour des mesures structurelles plutôt que des aides massives. [election-p...se-2027.fr]</t>
  </si>
  <si>
    <t>Maintien du modèle social mais réformé pour inciter davantage au travail, avec ciblage accru et équilibre entre solidarité et responsabilité individuelle. [economie-p...itique.org]</t>
  </si>
  <si>
    <t>Renforcement de l’offre de soins via incitations à l’installation des médecins et télémédecine, plutôt que par une expansion massive de la dépense publique. [matchrepublique.fr]</t>
  </si>
  <si>
    <t>Politique pragmatique centrée sur la construction et la fluidité du marché, avec intervention publique ciblée pour corriger les déséquilibres territoriaux.</t>
  </si>
  <si>
    <t>Transition écologique pragmatique, compatible avec la compétitivité économique, privilégiant la décarbonation industrielle et des solutions technologiquement réalistes. [matchrepublique.fr]</t>
  </si>
  <si>
    <t>Soutien fort au nucléaire comme pilier énergétique, combiné à une stratégie de souveraineté énergétique et de réduction des émissions. [matchrepublique.fr]</t>
  </si>
  <si>
    <t>Agriculture compétitive et durable, avec adaptation écologique progressive sans rupture brutale des modèles productifs. [matchrepublique.fr]</t>
  </si>
  <si>
    <t>Approche équilibrée entre protection environnementale et usages économiques, sans approche radicale décroissante.</t>
  </si>
  <si>
    <t>Soutien via baisse des charges, simplification administrative et encouragement à l’investissement et à l’emploi. [election-p...se-2027.fr]</t>
  </si>
  <si>
    <t>Investissements dans infrastructures et transition progressive, sans rupture brutale pour les usagers.</t>
  </si>
  <si>
    <t>Maintien d’une économie de marché régulée, avec supervision financière stable et crédible.</t>
  </si>
  <si>
    <t>Orientation pro‑européenne et ouverte, avec volonté de renforcer la compétitivité française dans les échanges internationaux.</t>
  </si>
  <si>
    <t>Plan de relocalisation industrielle et soutien à la production nationale pour renforcer la souveraineté économique. [election-p...se-2027.fr]</t>
  </si>
  <si>
    <t>Réforme organisationnelle et lutte contre les déserts médicaux via incitations plutôt que dépenses massives. [matchrepublique.fr]</t>
  </si>
  <si>
    <t>Accent sur fondamentaux, autorité des enseignants et excellence scolaire. [matchrepublique.fr]</t>
  </si>
  <si>
    <t>Priorité à l’excellence scientifique et à l’innovation pour soutenir la compétitivité.</t>
  </si>
  <si>
    <t>Ligne de fermeté avec critique de la lenteur judiciaire et volonté d’efficacité accrue. [leparisien.fr]</t>
  </si>
  <si>
    <t>Maintien de l’âge légal élevé (64 ans ou plus) et introduction d’une part de capitalisation complémentaire. [leparisien.fr]</t>
  </si>
  <si>
    <t>Approche mixte combinant solidarité nationale et responsabilisation individuelle.</t>
  </si>
  <si>
    <t>Recentrage sur missions régaliennes et recherche d’efficacité plutôt qu’augmentation des effectifs. [economie-p...itique.org]</t>
  </si>
  <si>
    <t>Maintien du modèle existant avec amélioration progressive de l’inclusion.</t>
  </si>
  <si>
    <t>Politique familiale modérée, sans rupture majeure.</t>
  </si>
  <si>
    <t>Défense d’une laïcité stricte dans le cadre républicain.</t>
  </si>
  <si>
    <t>Poursuite de la flexibilisation du marché du travail engagée depuis 2017. [election-p...se-2027.fr]</t>
  </si>
  <si>
    <t>Approche républicaine d’égalité, sans mesures radicales.</t>
  </si>
  <si>
    <t>Maintien des droits existants, sans extension prioritaire.</t>
  </si>
  <si>
    <t>Opposition à une forte dose de proportionnelle et aux outils de démocratie directe, en faveur d’un exécutif stable. [monvote2027.fr]</t>
  </si>
  <si>
    <t>Souveraineté numérique et innovation technologique.</t>
  </si>
  <si>
    <t>Volonté d’autonomie accrue pour les collectivités territoriales. [matchrepublique.fr]</t>
  </si>
  <si>
    <t>Modèle représentatif privilégié, peu favorable aux référendums fréquents. [monvote2027.fr]</t>
  </si>
  <si>
    <t>Soutien à une culture accessible mais sans expansion massive du secteur public.</t>
  </si>
  <si>
    <t>Renforcement des moyens policiers et politique de fermeté. [monvote2027.fr]</t>
  </si>
  <si>
    <t>Lutte renforcée avec outils répressifs accrus.</t>
  </si>
  <si>
    <t>Augmentation des places et exécution effective des peines. [matchrepublique.fr]</t>
  </si>
  <si>
    <t>Ligne restrictive modérée avec expulsions renforcées et conditions d’accès aux aides. [monvote2027.fr]</t>
  </si>
  <si>
    <t>Renforcement du budget militaire et de la souveraineté stratégique.</t>
  </si>
  <si>
    <t>Maintien dans l’OTAN et coopération occidentale. [monvote2027.fr]</t>
  </si>
  <si>
    <t>Soutien à l’Ukraine tout en évitant une escalade directe majeure.</t>
  </si>
  <si>
    <t>Position clairement pro‑européenne avec volonté de renforcer l’intégration. [monvote2027.fr]</t>
  </si>
  <si>
    <t>Ligne de soutien aux partenaires occidentaux dans un cadre diplomatique équilibré.</t>
  </si>
  <si>
    <t>Prudence stratégique et défense des intérêts économiques français.</t>
  </si>
  <si>
    <t>Coopération renouvelée basée sur partenariats économiques et stabilité.</t>
  </si>
  <si>
    <t>Réduction prioritaire de la dette perçue comme un risque majeur, via maîtrise des dépenses et réformes structurelles, sans austérité brutale mais avec responsabilisation budgétaire sur le long terme. [matchrepublique.fr], [monvote2027.fr]</t>
  </si>
  <si>
    <t>Favorable à une fiscalité plus progressive, notamment sur les hauts patrimoines et grandes fortunes, afin de financer les services publics et réduire les inégalités. [monvote2027.fr]</t>
  </si>
  <si>
    <t>Soutient la hausse du SMIC et des revenus du travail, combinée à des politiques de redistribution pour améliorer le pouvoir d’achat des classes populaires. [monvote2027.fr]</t>
  </si>
  <si>
    <t>Défenseur d’un État social fort et universel, avec extension des protections et maintien des dispositifs existants, notamment pour les plus précaires.</t>
  </si>
  <si>
    <t>Priorité au renforcement du système public et à l’accès aux soins, avec soutien à l’embauche et aux moyens accrus dans les services publics de santé. [monvote2027.fr]</t>
  </si>
  <si>
    <t>Favorable à des politiques publiques actives pour encadrer le marché et développer l’offre de logement accessible.</t>
  </si>
  <si>
    <t>Défend une transition écologique ambitieuse combinée à la justice sociale, avec objectifs climatiques renforcés et intervention publique accrue. [monvote2027.fr]</t>
  </si>
  <si>
    <t>Plutôt réservé sur le développement du nucléaire, privilégiant une transition énergétique progressive et diversifiée. [monvote2027.fr]</t>
  </si>
  <si>
    <t>Soutien à une agriculture régulée, durable et protectrice des revenus agricoles, avec intervention publique renforcée.</t>
  </si>
  <si>
    <t>Défend une protection accrue des biens communs environnementaux dans une logique écologique et sociale.</t>
  </si>
  <si>
    <t>Souhaite accompagner les entreprises tout en maintenant des exigences sociales et environnementales élevées.</t>
  </si>
  <si>
    <t>Favorable à des transports publics renforcés et à la transition vers des mobilités plus durables.</t>
  </si>
  <si>
    <t>Défenseur d’un encadrement plus strict de la finance et d’un rôle accru de l’État.</t>
  </si>
  <si>
    <t>Ouverture encadrée avec priorité donnée aux normes sociales et environnementales.</t>
  </si>
  <si>
    <t>Défend une politique industrielle publique et une relocalisation orientée vers la transition écologique.</t>
  </si>
  <si>
    <t>Renforcement massif des moyens hospitaliers et du personnel. [monvote2027.fr]</t>
  </si>
  <si>
    <t>Soutien à un investissement accru dans l’école publique et les enseignants. [monvote2027.fr]</t>
  </si>
  <si>
    <t>Développement des financements publics et de la recherche indépendante.</t>
  </si>
  <si>
    <t>Défend une justice disposant de moyens renforcés et indépendante, avec peu d’orientation répressive.</t>
  </si>
  <si>
    <t>Renforcement de la solidarité nationale pour le grand âge et la dépendance.</t>
  </si>
  <si>
    <t>Défend le renforcement des effectifs et des moyens du service public. [monvote2027.fr]</t>
  </si>
  <si>
    <t>Engagement fort pour l’inclusion et renforcement des politiques publiques.</t>
  </si>
  <si>
    <t>Soutien à un service public renforcé de la petite enfance.</t>
  </si>
  <si>
    <t>Défense d’une laïcité républicaine ferme et universaliste. [politique-...rance.info]</t>
  </si>
  <si>
    <t>Renforcement des protections des salariés et opposition aux politiques de flexibilisation.</t>
  </si>
  <si>
    <t>Soutien à des politiques actives pour l’égalité réelle.</t>
  </si>
  <si>
    <t>Position favorable à l’égalité des droits et à leur extension.</t>
  </si>
  <si>
    <t>Favorable à une dose de proportionnelle et à des évolutions démocratiques. [monvote2027.fr]</t>
  </si>
  <si>
    <t>Défense d’un encadrement public et d’une régulation des grandes plateformes.</t>
  </si>
  <si>
    <t>Favorable à l’action locale mais dans un cadre redistributif national.</t>
  </si>
  <si>
    <t>Ouvert à plus de participation mais sans basculement massif vers démocratie directe.</t>
  </si>
  <si>
    <t>Défense d’un service public culturel fort.</t>
  </si>
  <si>
    <t>Soutien à des moyens supplémentaires mais approche non exclusivement répressive. [monvote2027.fr]</t>
  </si>
  <si>
    <t>Lutte renforcée mais combinée à des politiques sociales.</t>
  </si>
  <si>
    <t>Approche équilibrée, non centrée uniquement sur l’extension carcérale.</t>
  </si>
  <si>
    <t>Position ouverte avec refus de durcissements majeurs, défense du droit du sol et des protections. [monvote2027.fr]</t>
  </si>
  <si>
    <t>Soutien au rôle stratégique de la défense nationale.</t>
  </si>
  <si>
    <t>Maintien dans l’OTAN plutôt qu’une rupture. [monvote2027.fr]</t>
  </si>
  <si>
    <t>Soutien au droit international et à l’Ukraine.</t>
  </si>
  <si>
    <t>Pro‑européen, favorable à une intégration renforcée. [monvote2027.fr]</t>
  </si>
  <si>
    <t>Défense du droit international et des solutions diplomatiques équilibrées.</t>
  </si>
  <si>
    <t>Position équilibrée entre coopération et vigilance.</t>
  </si>
  <si>
    <t>Renforcement de la coopération et de l’aide au développement. [monvote2027.fr]</t>
  </si>
  <si>
    <t>Refuse de faire de la dette une priorité absolue, privilégiant la justice sociale et l’investissement public, avec volonté d’augmenter certaines recettes plutôt que réduire fortement la dépense publique. [monvote2027.fr], [librejournal.fr]</t>
  </si>
  <si>
    <t>Favorable à l’abaissement de l’âge légal et à la remise en cause de la réforme 2023. [monvote2027.fr], [publicsenat.fr]</t>
  </si>
  <si>
    <t>Sur ce thème, Delphine Batho privilégie l’investissement écologique et social plutôt que la réduction de la dette, considérant la soutenabilité écologique comme prioritaire et justifiant une réorientation des finances publiques vers la transition et la justice sociale.</t>
  </si>
  <si>
    <t>Défend une fiscalité fortement progressive, incluant taxation accrue des hauts patrimoines et des activités polluantes, afin de financer la transition écologique et réduire les inégalités sociales.</t>
  </si>
  <si>
    <t>Propose d’agir via redistribution des richesses, encadrement de certains prix essentiels et transformation du modèle économique plutôt que par des mesures libérales classiques.</t>
  </si>
  <si>
    <t>Soutient un État social étendu et protecteur, avec universalisation de certaines aides et renforcement des dispositifs publics pour lutter contre les inégalités.</t>
  </si>
  <si>
    <t>Défend un renforcement massif du service public de santé, avec accent sur prévention, santé environnementale et accès universel aux soins.</t>
  </si>
  <si>
    <t>Soutient une intervention publique forte pour réguler le marché, développer le logement social et garantir un droit effectif au logement.</t>
  </si>
  <si>
    <t>Porte une écologie de rupture fondée sur la planification écologique, la sobriété et la transformation profonde des modes de production et de consommation.</t>
  </si>
  <si>
    <t>Favorable à une sortie progressive du nucléaire au profit des renouvelables et d’un système énergétique décentralisé et sobre.</t>
  </si>
  <si>
    <t>Soutient une agriculture paysanne, écologique et régulée, avec soutien public et transformation du modèle productiviste.</t>
  </si>
  <si>
    <t>Défend une protection forte des écosystèmes et des biens communs, avec régulation stricte des usages.</t>
  </si>
  <si>
    <t>Accompagnement conditionné à des critères écologiques et sociaux, dans une logique de transformation économique.</t>
  </si>
  <si>
    <t>Priorité aux transports collectifs et à la réduction des émissions, avec planification publique.</t>
  </si>
  <si>
    <t>Encadrement strict de la finance et réorientation vers l’investissement écologique.</t>
  </si>
  <si>
    <t>Favorable à un protectionnisme écologique et social.</t>
  </si>
  <si>
    <t>Relocalisation et transformation écologique des filières industrielles.</t>
  </si>
  <si>
    <t>Renforcement massif des moyens publics et du personnel.</t>
  </si>
  <si>
    <t>Investissement accru dans l’école publique et formation aux enjeux écologiques.</t>
  </si>
  <si>
    <t>Priorité à la recherche publique et aux innovations écologiques.</t>
  </si>
  <si>
    <t>Renforcement des moyens et indépendance, avec approche non exclusivement répressive.</t>
  </si>
  <si>
    <t>Système plus favorable aux salariés avec logique redistributive.</t>
  </si>
  <si>
    <t>Renforcement de la solidarité nationale pour la dépendance.</t>
  </si>
  <si>
    <t>Renforcement important des effectifs et des missions.</t>
  </si>
  <si>
    <t>Inclusion renforcée et politiques publiques ambitieuses.</t>
  </si>
  <si>
    <t>Développement d’un service public complet.</t>
  </si>
  <si>
    <t>Laïcité républicaine classique.</t>
  </si>
  <si>
    <t>Renforcement des droits des salariés.</t>
  </si>
  <si>
    <t>Politiques volontaristes pour égalité réelle.</t>
  </si>
  <si>
    <t>Extension et protection des droits.</t>
  </si>
  <si>
    <t>Favorable à réformes démocratiques et participation accrue.</t>
  </si>
  <si>
    <t>Régulation forte des plateformes et souveraineté numérique.</t>
  </si>
  <si>
    <t>Action locale renforcée dans un cadre national.</t>
  </si>
  <si>
    <t>Développement encadré de la participation citoyenne.</t>
  </si>
  <si>
    <t>Service public culturel renforcé.</t>
  </si>
  <si>
    <t>Approche équilibrée, combinant prévention et moyens publics.</t>
  </si>
  <si>
    <t>Lutte combinant répression et politiques sociales.</t>
  </si>
  <si>
    <t>Approche non exclusivement carcérale.</t>
  </si>
  <si>
    <t>Position ouverte avec respect des droits fondamentaux.</t>
  </si>
  <si>
    <t>Maintien des capacités avec cohérence stratégique.</t>
  </si>
  <si>
    <t>Maintien avec approche critique.</t>
  </si>
  <si>
    <t>Soutien diplomatique et respect du droit international.</t>
  </si>
  <si>
    <t>Pro‑européenne critique, orientation écologique.</t>
  </si>
  <si>
    <t>Diplomatie fondée sur le droit international.</t>
  </si>
  <si>
    <t>Vigilance et coopération encadrée.</t>
  </si>
  <si>
    <t>Partenariat équitable et fin des logiques néocoloniales.</t>
  </si>
  <si>
    <t>Considère la dette comme secondaire face à l’urgence écologique et sociale, privilégiant un fort investissement public pour financer la transition et améliorer la qualité de vie, notamment via des politiques de planification écologique ambitieuses. [election-p...se-2027.fr]</t>
  </si>
  <si>
    <t>Défend une fiscalité écologique et redistributive, incluant taxation des superprofits et des activités polluantes, afin de financer la transition écologique et réduire les inégalités économiques. [election-p...se-2027.fr]</t>
  </si>
  <si>
    <t>Propose d’améliorer le pouvoir d’achat par redistribution, encadrement de certains prix et baisse des dépenses contraintes via rénovation énergétique et accès aux services publics. [election-p...se-2027.fr]</t>
  </si>
  <si>
    <t>Soutient un État social renforcé avec dispositifs universels, revenu minimum garanti et lutte contre la précarité, articulés avec la transition écologique. [election-p...se-2027.fr]</t>
  </si>
  <si>
    <t>Défend une approche intégrée de “santé environnementale”, liant pollution, alimentation et conditions de vie, avec prévention renforcée et accès universel à un environnement sain. [france24.com]</t>
  </si>
  <si>
    <t>Favorable à un programme massif de rénovation thermique, développement du logement public et régulation du marché pour réduire la précarité énergétique. [election-p...se-2027.fr]</t>
  </si>
  <si>
    <t>Place la planification écologique au cœur de l’action publique, avec objectif de neutralité carbone rapide et transformation structurelle de l’économie. [elyseescope.com]</t>
  </si>
  <si>
    <t>Défend une sortie progressive du nucléaire et des énergies fossiles au profit des renouvelables et de la sobriété énergétique. [elyseescope.com]</t>
  </si>
  <si>
    <t>Soutient l’agroécologie, la sortie des pesticides de synthèse et le soutien aux exploitations durables, avec un accompagnement public de la transition. [france24.com]</t>
  </si>
  <si>
    <t>Défend la protection des biens communs et la régulation stricte des pollutions, avec restauration des écosystèmes. [france24.com]</t>
  </si>
  <si>
    <t>Soutient les entreprises dans la transition écologique, avec conditionnalités environnementales et sociales.</t>
  </si>
  <si>
    <t>Priorité aux transports publics et mobilités décarbonées, avec investissement massif et réduction de la dépendance à la voiture individuelle.</t>
  </si>
  <si>
    <t>Défend un encadrement strict de la finance et sa réorientation vers la transition écologique. [election-p...se-2027.fr]</t>
  </si>
  <si>
    <t>Favorable à un protectionnisme écologique intégrant des normes sociales et environnementales.</t>
  </si>
  <si>
    <t>Relocalisation écologique et transformation des filières industrielles vers des modèles durables.</t>
  </si>
  <si>
    <t>Renforcement massif du service public hospitalier et du personnel, intégré à une vision globale de santé environnementale. [france24.com]</t>
  </si>
  <si>
    <t>Défend une école publique renforcée, intégrant enjeux écologiques et alimentation saine. [france24.com]</t>
  </si>
  <si>
    <t>Priorité à la recherche publique et aux innovations liées à la transition écologique.</t>
  </si>
  <si>
    <t>Défend des moyens accrus et une justice indépendante, sans orientation ultra‑répressive.</t>
  </si>
  <si>
    <t>Soutient un système redistributif avec amélioration des droits et opposition aux réformes allongeant la durée de travail.</t>
  </si>
  <si>
    <t>Renforcement de la solidarité nationale face au vieillissement.</t>
  </si>
  <si>
    <t>Défend un renforcement significatif des services publics.</t>
  </si>
  <si>
    <t>Politiques inclusives renforcées et investissement public massif.</t>
  </si>
  <si>
    <t>Développement d’un service public étendu de la petite enfance.</t>
  </si>
  <si>
    <t>Défense d’une laïcité républicaine classique.</t>
  </si>
  <si>
    <t>Renforcement des droits des salariés et critique du modèle libéral.</t>
  </si>
  <si>
    <t>Politiques volontaristes pour égalité réelle et sanctions des discriminations. [election-p...se-2027.fr]</t>
  </si>
  <si>
    <t>Défense et extension des droits et lutte contre discriminations. [lesecologistes.fr]</t>
  </si>
  <si>
    <t>Favorable à une VIe République et à la démocratie participative. [election-p...se-2027.fr]</t>
  </si>
  <si>
    <t>Renforcement du rôle des territoires dans une logique écologique. [economie-p...itique.org]</t>
  </si>
  <si>
    <t>Soutient référendums citoyens et dispositifs participatifs. [election-p...se-2027.fr]</t>
  </si>
  <si>
    <t>Défend un service public culturel fort.</t>
  </si>
  <si>
    <t>Vision élargie incluant sécurité sociale et environnementale. [france24.com]</t>
  </si>
  <si>
    <t>Approche combinant répression et politiques sociales.</t>
  </si>
  <si>
    <t>Approche ouverte et humaniste respectant droits fondamentaux.</t>
  </si>
  <si>
    <t>Maintien d’un outil de défense, articulation avec diplomatie.</t>
  </si>
  <si>
    <t>Pro‑UE, avec volonté de transformation écologique. [elyseescope.com]</t>
  </si>
  <si>
    <t>Défense du droit international et solution diplomatique.</t>
  </si>
  <si>
    <t>Coopération encadrée avec vigilance.</t>
  </si>
  <si>
    <t>Partenariats équilibrés et soutien au développement durable.</t>
  </si>
  <si>
    <t>Relativise l’urgence de réduire la dette, privilégie un fort investissement public (plan ~500 Md€) pour relancer économie et services publics.</t>
  </si>
  <si>
    <t>Fiscalité redistributive : rétablissement et triplement de l’ISF, taxation accrue des dividendes et grandes fortunes, fin des niches favorables aux grandes entreprises.</t>
  </si>
  <si>
    <t>Hausse salaires (SMIC ≥1500€ net), blocage prix énergie/carburants, baisse taxes produits essentiels pour soutenir pouvoir d’achat face inflation.</t>
  </si>
  <si>
    <t>Renforcement des aides, revenu étudiant (~850€), protections sociales accrues et logique universaliste.</t>
  </si>
  <si>
    <t>Renforcement prévention via services publics, investissement massif dans hôpital et santé mentale via recrutements.</t>
  </si>
  <si>
    <t>Construction massive (~200k/an), rénovation thermique sans reste à charge pour modestes.</t>
  </si>
  <si>
    <t>Transition via plan massif public, objectif neutralité carbone 2050, articulation social-écologique.</t>
  </si>
  <si>
    <t>Mix nucléaire + renouvelables, développement EPR, secteur 100% public, opposition aux fermetures.</t>
  </si>
  <si>
    <t>Soutien production nationale, peu détaillé mais intégré à relocalisation et souveraineté alimentaire.</t>
  </si>
  <si>
    <t>Peu d’éléments structurés disponibles.</t>
  </si>
  <si>
    <t>Soutien via crédit public, nationalisation partielle banques pour financer à taux faible.</t>
  </si>
  <si>
    <t>Développement train, gratuité transports publics, renforcement fret ferroviaire et fluvial.</t>
  </si>
  <si>
    <t>Encadrement fort, lutte contre spéculation, nationalisation partielle bancaire.</t>
  </si>
  <si>
    <t>Critique accords commerciaux, volonté de protection et débat démocratique (référendum).</t>
  </si>
  <si>
    <t>Réindustrialisation, nationalisations, souveraineté productive et relocalisations massives.</t>
  </si>
  <si>
    <t>100k recrutements, fin austérité hospitalière, renforcement service public.</t>
  </si>
  <si>
    <t>Investissements massifs, suppression Parcoursup, recrutement enseignants.</t>
  </si>
  <si>
    <t>Hausse forte budgets recherche et innovation publique.</t>
  </si>
  <si>
    <t>Peu de propositions précises.</t>
  </si>
  <si>
    <t>Retraite à 60 ans à taux plein.</t>
  </si>
  <si>
    <t>Peu d’éléments spécifiques.</t>
  </si>
  <si>
    <t>Recrutement massif (≈500k), revalorisation salaires publics.</t>
  </si>
  <si>
    <t>Mesures jeunesse (revenu étudiant, permis gratuit), soutien natalité indirect.</t>
  </si>
  <si>
    <t>Laïcité stricte, lutte contre intégrismes.</t>
  </si>
  <si>
    <t>Semaine 32h, droits syndicaux renforcés, contre précarité.</t>
  </si>
  <si>
    <t>Promotion égalité et politiques féministes dans programme global.</t>
  </si>
  <si>
    <t>Peu d’informations explicites.</t>
  </si>
  <si>
    <t>RIC, critique présidentialisme, volonté réforme institutions.</t>
  </si>
  <si>
    <t>Peu détaillé.</t>
  </si>
  <si>
    <t>Renforcement rôle territoires industriels et services publics locaux.</t>
  </si>
  <si>
    <t>Participation citoyenne accrue, référendums.</t>
  </si>
  <si>
    <t>Défense service public culturel.</t>
  </si>
  <si>
    <t>Renforcement moyens police.</t>
  </si>
  <si>
    <t>Approche plutôt inclusive, opposition restrictions fortes.</t>
  </si>
  <si>
    <t>Augmentation moyens, mais orientation paix.</t>
  </si>
  <si>
    <t>Sortie OTAN.</t>
  </si>
  <si>
    <t>Position paix, neutralité, critique escalade.</t>
  </si>
  <si>
    <t>Critique intégration, transformer UE.</t>
  </si>
  <si>
    <t>Soutien solution à deux États, paix.</t>
  </si>
  <si>
    <t>Position non détaillée.</t>
  </si>
  <si>
    <t>Renforcer coopération et aide au développement.</t>
  </si>
  <si>
    <t>Priorité aux dépenses sociales et à l’exemple de sobriété politique (président au SMIC, économies symboliques), sans focalisation sur la réduction de la dette, jugée secondaire face aux urgences sociales. [leparisien.fr]</t>
  </si>
  <si>
    <t>Renforcement protection sociale, approche universaliste centrée sur travailleurs modestes et sécurisation des parcours professionnels. [election-p...se-2027.fr]</t>
  </si>
  <si>
    <t>Priorité aux services publics de santé et amélioration des conditions de travail des soignants, critique de la dégradation hospitalière. [leparisien.fr]</t>
  </si>
  <si>
    <t>Blocage des loyers dans zones tendues et construction massive (~200k logements sociaux/an). [election-p...se-2027.fr]</t>
  </si>
  <si>
    <t>Transition écologique sociale : rénovation thermique massive gratuite pour modestes, réduction forte émissions (-50% d’ici 2030), accompagnement financier des ménages. [election-p...se-2027.fr]</t>
  </si>
  <si>
    <t>Sortie progressive du nucléaire (sans calendrier brutal), développement des renouvelables locaux et participatifs. [election-p...se-2027.fr]</t>
  </si>
  <si>
    <t>Soutien à agroécologie, protection des agriculteurs, réforme PAC et lutte contre concurrence internationale déloyale. [election-p...se-2027.fr]</t>
  </si>
  <si>
    <t>Soutien aux PME locales face aux multinationales, critique de la mondialisation et défense des circuits courts. [election-p...se-2027.fr]</t>
  </si>
  <si>
    <t>Lutte contre oligarchie financière, encadrement du capital et rééquilibrage fiscal en faveur du travail. [nouspresident.fr]</t>
  </si>
  <si>
    <t>Protectionnisme social : opposition aux accords commerciaux jugés destructeurs pour l’industrie et les normes sociales. [election-p...se-2027.fr]</t>
  </si>
  <si>
    <t>Interdiction licenciements boursiers, relocalisation industrielle, priorité à production nationale et emplois. [election-p...se-2027.fr]</t>
  </si>
  <si>
    <t>Revalorisation métiers essentiels, amélioration conditions de travail et investissements publics. [leparisien.fr]</t>
  </si>
  <si>
    <t>Priorité à l’école publique et revalorisation des métiers éducatifs (positions générales gauche sociale).</t>
  </si>
  <si>
    <t>Retour à un départ anticipé pour métiers pénibles et justice sociale des retraites (orientation globale gauche sociale).</t>
  </si>
  <si>
    <t>Renforcement du service public via revalorisation des métiers essentiels. [leparisien.fr]</t>
  </si>
  <si>
    <t>Position laïque classique, sans focalisation forte dans programme actuel.</t>
  </si>
  <si>
    <t>Renforcement droits des salariés, lutte contre précarité, interdiction licenciements boursiers, statut des travailleurs essentiels. [election-p...se-2027.fr]</t>
  </si>
  <si>
    <t>Engagement global pour égalité, notamment salariale et conditions de travail.</t>
  </si>
  <si>
    <t>Promotion du référendum d’initiative citoyenne et critique des élites politiques et du présidentialisme. [nouspresident.fr]</t>
  </si>
  <si>
    <t>Approche territoriale forte, centrée sur les zones rurales et périphériques. [elyseescope.com]</t>
  </si>
  <si>
    <t>RIC, critique oligarchie et élites, volonté de redonner du pouvoir direct aux citoyens. [nouspresident.fr]</t>
  </si>
  <si>
    <t>Défense culture populaire et indépendante, cohérente avec son parcours journalistique engagé.</t>
  </si>
  <si>
    <t>Position atypique à gauche : opposition à immigration de travail, mais défense des droits des étrangers présents. [lejdd.fr]</t>
  </si>
  <si>
    <t>Position critique globale des logiques militaires occidentales (orientation pacifiste implicite).</t>
  </si>
  <si>
    <t>Orientation pacifiste, prudente vis‑à‑vis escalade militaire (non détaillée formellement).</t>
  </si>
  <si>
    <t>Critique de la mondialisation et des règles actuelles de l’UE, volonté de réorientation sociale. [election-p...se-2027.fr]</t>
  </si>
  <si>
    <t>Fiscalité très progressive : taxation accrue des superprofits, retour d’un ISF renforcé, tranche à 90 % pour hauts revenus, lutte contre optimisation fiscale et sociétés écrans. [election-p...se-2027.fr], [nouspresident.fr]</t>
  </si>
  <si>
    <t>Relance par les salaires : SMIC à ~1600€ net, statut des travailleurs essentiels, rémunérations revalorisées pour métiers pénibles et horaires atypiques. [election-p...se-2027.fr], [leparisien.fr]</t>
  </si>
  <si>
    <t>Défend l’inclusion scolaire "de droit", hausse des moyens pour AESH et accompagnement efficace [marianne.net], [lejdd.fr]</t>
  </si>
  <si>
    <t>Réduire fortement les dépenses publiques afin de diminuer déficit et dette, tout en finançant des baisses d’impôts et en recentrant l’État sur ses fonctions régaliennes.</t>
  </si>
  <si>
    <t>Baisser massivement les impôts sur les ménages et les entreprises, notamment les impôts de production et la fiscalité des PME, afin de restaurer la compétitivité et soutenir l’activité économique.</t>
  </si>
  <si>
    <t>Augmenter le pouvoir d’achat en réduisant la CSG sur les bas salaires, en exonérant les heures supplémentaires et en favorisant les primes défiscalisées.</t>
  </si>
  <si>
    <t>Supprimer ou restreindre les aides sociales non contributives, instaurer une priorité nationale et renforcer les contrôles pour lutter contre la fraude et limiter les dépenses.</t>
  </si>
  <si>
    <t>Réserver l’accès au logement social en priorité aux Français, supprimer certaines obligations comme la loi SRU et encourager la propriété privée.</t>
  </si>
  <si>
    <t>Viser la neutralité carbone via réindustrialisation, efficacité énergétique et circuits courts, sans objectifs chiffrés détaillés ni stratégie globale fortement structurée.</t>
  </si>
  <si>
    <t>Relancer massivement le nucléaire avec la construction de nouveaux EPR et stopper la réduction de sa part afin d’assurer la souveraineté énergétique nationale.</t>
  </si>
  <si>
    <t>Protéger les agriculteurs par le protectionnisme, développer les circuits courts et soutenir les territoires ruraux face aux normes jugées contraignantes.</t>
  </si>
  <si>
    <t>Alléger fortement les charges et l’impôt sur les petites entreprises, simplifier les normes et favoriser l’investissement et l’embauche locale.</t>
  </si>
  <si>
    <t>Supprimer certaines contraintes pesant sur l’automobile, soutenir les trajets domicile‑travail et limiter les restrictions environnementales jugées pénalisantes.</t>
  </si>
  <si>
    <t>Instaurer un protectionnisme économique et une taxe carbone aux frontières pour protéger la production nationale et améliorer la balance commerciale.</t>
  </si>
  <si>
    <t>Relocaliser l’industrie via baisses de charges, soutien ciblé et priorité nationale dans la commande publique afin de restaurer la souveraineté économique.</t>
  </si>
  <si>
    <t>Renforcer les moyens hospitaliers et le nombre de soignants tout en augmentant les rémunérations pour améliorer l’attractivité du système de santé.</t>
  </si>
  <si>
    <t>Réinstaurer les savoirs fondamentaux, les classes de niveau et l’autorité à l’école, en valorisant l’histoire nationale et en luttant contre les influences jugées idéologiques.</t>
  </si>
  <si>
    <t>Soutenir l’innovation principalement via la réindustrialisation et la souveraineté économique, sans programme structuré détaillé spécifique aux universités.</t>
  </si>
  <si>
    <t>Durcir la politique pénale, instaurer des peines planchers et renforcer l’autorité judiciaire pour accélérer les procédures et lutter contre l’impunité.</t>
  </si>
  <si>
    <t>Reporter l’âge légal autour de 64 ans et revaloriser les petites retraites afin d’assurer l’équilibre du système.</t>
  </si>
  <si>
    <t>Augmenter les capacités d’accueil en Ehpad et améliorer la prise en charge du vieillissement, notamment via des mesures de soutien aux retraités modestes.</t>
  </si>
  <si>
    <t>Réduire le poids de la dépense publique et rationaliser l’administration afin de recentrer l’action de l’État sur ses missions essentielles.</t>
  </si>
  <si>
    <t>Encourager la natalité via incitations financières, soutien aux familles et politique familiale valorisant le modèle traditionnel.</t>
  </si>
  <si>
    <t>Restreindre fortement l’expression de l’islam politique, interdire certains signes religieux dans l’espace public et défendre une logique d’assimilation.</t>
  </si>
  <si>
    <t>Assouplir le cadre du travail via exonérations et incitations financières, en privilégiant le travail et la participation plutôt que l’assistance.</t>
  </si>
  <si>
    <t>Remettre en cause certaines évolutions comme le mariage pour tous et s’opposer à la PMA/GPA en défendant un modèle familial traditionnel.</t>
  </si>
  <si>
    <t>Renforcer le recours au référendum et affirmer la primauté du droit national face au droit européen afin de restaurer la souveraineté populaire.</t>
  </si>
  <si>
    <t>Maintenir une vision centralisée de l’État en mettant l’accent sur l’unité nationale plutôt que sur l’autonomie accrue des collectivités.</t>
  </si>
  <si>
    <t>Renforcer l’usage du référendum pour impliquer directement les citoyens dans les décisions majeures.</t>
  </si>
  <si>
    <t>Privatiser l’audiovisuel public et promouvoir activement la culture française et le patrimoine national.</t>
  </si>
  <si>
    <t>Renforcer massivement les moyens policiers et juridiques, instaurer une présomption de légitime défense et rétablir l’autorité de l’État.</t>
  </si>
  <si>
    <t>Durcir la lutte contre la délinquance et le narcotrafic par une politique de tolérance zéro et des sanctions renforcées.</t>
  </si>
  <si>
    <t>Construire de nombreuses places de prison supplémentaires et durcir les conditions de détention pour renforcer l’effet dissuasif.</t>
  </si>
  <si>
    <t>Restreindre drastiquement l’immigration, supprimer le droit du sol, limiter l’asile et mettre en œuvre une politique de remigration.</t>
  </si>
  <si>
    <t>Augmenter significativement les moyens militaires afin de restaurer la puissance et l’indépendance stratégique française.</t>
  </si>
  <si>
    <t>Envisager une sortie du commandement intégré afin de renforcer la souveraineté militaire nationale.</t>
  </si>
  <si>
    <t>Adopter une position prudente axée sur les intérêts nationaux et la souveraineté française.</t>
  </si>
  <si>
    <t>Renégocier les traités européens, affirmer la primauté du droit national et réorienter l’Union vers une Europe des nations.</t>
  </si>
  <si>
    <t>Soutenir globalement Israël et adopter une ligne ferme contre l’islamisme dans la politique étrangère.</t>
  </si>
  <si>
    <t>S’oppose à une inclusion scolaire généralisée, prônant un retour aux établissements spécialisés pour la majorité des enfants en situation de handicap, avec une approche au « cas par cas », critique de ce qu’il appelle « l’obsession de l’inclusion ». [radiofrance.fr], [fr.news.yahoo.com]</t>
  </si>
  <si>
    <t>Porte une vision réaliste et souverainiste, considérant la Chine comme un rival civilisationnel et appelant à une diplomatie fondée exclusivement sur les intérêts français. [rtl.fr], [generation...zemmour.fr]</t>
  </si>
  <si>
    <t>Adopte une ligne de rupture, prônant la fin des politiques jugées “néo‑missionnaires”, la réduction de l’aide publique au développement et une politique strictement conditionnée à l’intérêt national. [guide-immigration.fr], [mondafrique.com]</t>
  </si>
  <si>
    <t>Défendre une extension générale des droits sociaux et des services publics utiles à tous, mais sans programme récent très détaillé spécifiquement consacré au handicap, à l’accessibilité universelle ou aux politiques d’inclusion dédiées.</t>
  </si>
  <si>
    <t>Développer des services publics utiles aux familles populaires plutôt qu’une politique nataliste classique, mais sans présenter de programme détaillé spécifiquement centré sur la petite enfance ou les incitations démographiques.</t>
  </si>
  <si>
    <t>Laisser largement en arrière‑plan les sujets de numérique, d’IA et de cybersécurité, en privilégiant une lecture sociale des rapports de pouvoir et une vigilance générale face aux grands groupes et aux atteintes aux libertés.</t>
  </si>
  <si>
    <t>Laisser ce thème au second plan et privilégier une lecture de classe à l’échelle nationale et internationale, sans programme détaillé de décentralisation institutionnelle ou de transfert accru de compétences aux collectivités.</t>
  </si>
  <si>
    <t>Elle refuse les politiques d’austérité et conteste la priorité donnée à la réduction de la dette, en affirmant que les richesses produites doivent servir d’abord aux salaires, aux services publics et aux besoins sociaux plutôt qu’aux banques et aux créanciers.</t>
  </si>
  <si>
    <t>Elle taxe beaucoup plus fortement les grandes fortunes, les profits et les sociétés, tout en défendant la suppression de la TVA sur les produits de première nécessité et le contrôle des mouvements de capitaux contre l’évasion fiscale.</t>
  </si>
  <si>
    <t>Elle augmente fortement les salaires, revendique un minimum à 2 000 euros net et défend l’indexation automatique des salaires et pensions sur les prix afin de protéger les travailleurs contre l’inflation.</t>
  </si>
  <si>
    <t>Elle défend des droits sociaux étendus et l’accès aux prestations sans discrimination de nationalité, tout en mettant surtout l’accent sur les salaires, la Sécurité sociale et les services publics plutôt que sur l’assistance conditionnelle.</t>
  </si>
  <si>
    <t>Elle renforce la prise en charge publique de la santé en visant un remboursement intégral des soins et en refusant les logiques de rentabilité, mais sans détailler un programme spécifique sur la prévention ou la santé mentale.</t>
  </si>
  <si>
    <t>Elle réquisitionne les logements vides, développe le logement social et encadre davantage les loyers afin de garantir un toit aux classes populaires, en assumant une intervention publique forte contre la spéculation immobilière.</t>
  </si>
  <si>
    <t>Elle relie la question écologique à la critique du capitalisme, en soutenant des objectifs climatiques ambitieux et en dénonçant la recherche du profit comme obstacle structurel à une transition répondant réellement aux besoins humains.</t>
  </si>
  <si>
    <t>Elle laisse la question du nucléaire relativement ouverte dans ses positions publiques récentes, tout en défendant surtout la maîtrise collective des choix énergétiques et la sortie des logiques de marché.</t>
  </si>
  <si>
    <t>Elle défend d’abord les intérêts des travailleurs et petits producteurs face à l’agrobusiness, sans développer un programme agricole très détaillé, et inscrit les enjeux ruraux dans une critique plus générale du pouvoir du grand capital.</t>
  </si>
  <si>
    <t>Elle relie la protection de l’environnement à une remise en cause du profit privé et soutient des restrictions progressives sur les pesticides et l’élevage intensif, sans détailler un plan autonome très structuré sur l’eau et la biodiversité.</t>
  </si>
  <si>
    <t>Elle subordonne les aides publiques et les choix économiques à l’intérêt des travailleurs plutôt qu’à la défense prioritaire des PME, en concentrant sa critique sur les grands groupes, les actionnaires et la domination du capital.</t>
  </si>
  <si>
    <t>Elle défend des transports publics renforcés et accessibles, s’oppose aux privatisations et soutient la renationalisation d’infrastructures stratégiques, sans présenter un programme très détaillé sur l’ensemble des mobilités du quotidien.</t>
  </si>
  <si>
    <t>Elle lève le secret bancaire, contrôle les comptes des entreprises, exproprie les banques et encadre strictement les flux de capitaux afin de soustraire l’économie à la spéculation et au pouvoir des marchés financiers.</t>
  </si>
  <si>
    <t>Elle rejette la logique de compétitivité-coût entre travailleurs et dénonce le libre-échange organisé au service des grands groupes, en privilégiant une perspective internationaliste de solidarité ouvrière plutôt qu’un programme protectionniste national classique.</t>
  </si>
  <si>
    <t>Elle contrôle les grands groupes industriels, interdit les licenciements et répartit le travail sans perte de salaire, en plaçant la production sous contrôle des travailleurs plutôt que dans une logique de simple relocalisation nationale.</t>
  </si>
  <si>
    <t>Elle embauche massivement dans l’hôpital public, garantit la gratuité des soins et rompt avec les restrictions budgétaires afin de replacer la santé hors du marché et au service direct de la population.</t>
  </si>
  <si>
    <t>Elle renforce l’école publique, supprime les mécanismes de sélection comme Parcoursup et remet en cause les subventions au privé, afin d’assurer un accès réellement égalitaire à l’éducation pour les enfants des classes populaires.</t>
  </si>
  <si>
    <t>Elle maintient des frais universitaires symboliques et défend l’enseignement supérieur public, mais sans exposer un programme détaillé sur la gouvernance de la recherche, l’innovation technologique ou la stratégie universitaire à long terme.</t>
  </si>
  <si>
    <t>Elle refuse l’alourdissement pénal, limite la détention provisoire et défend une justice plus indépendante du pouvoir exécutif, sans faire de l’appareil répressif un levier central de réponse aux problèmes sociaux.</t>
  </si>
  <si>
    <t>Elle ramène le départ à la retraite à 60 ans avec pension complète et indexe les pensions sur les prix, en refusant les réformes d’allongement du travail imposées au nom de l’équilibre budgétaire.</t>
  </si>
  <si>
    <t>Elle étend la solidarité collective envers les personnes âgées via des services publics renforcés, des pensions protégées contre l’inflation et une prise en charge moins dépendante des ressources familiales ou des mécanismes marchands.</t>
  </si>
  <si>
    <t>Elle recrute massivement dans les services publics et rompt avec les suppressions de postes, en considérant la fonction publique comme un outil indispensable pour satisfaire les besoins sociaux plutôt qu’un coût à réduire.</t>
  </si>
  <si>
    <t>Elle refuse les divisions religieuses instrumentalisées contre les travailleurs et défend l’égalité de traitement, tout en soutenant une laïcité protectrice dans les services publics plutôt qu’une stigmatisation ciblée des croyants.</t>
  </si>
  <si>
    <t>Elle interdit les licenciements dans les entreprises profitables, réduit le temps de travail sans perte de salaire et protège pleinement le droit de grève, afin de renforcer le pouvoir collectif des travailleurs face au patronat.</t>
  </si>
  <si>
    <t>Elle défend l’égalité des droits et l’émancipation dans une logique de lutte contre toutes les oppressions, sans faire des quotas dans les directions d’entreprise l’axe principal de sa politique d’égalité femmes-hommes.</t>
  </si>
  <si>
    <t>Elle soutient l’élargissement de certains droits comme la PMA et défend l’égalité de principe contre les discriminations, tout en restant plus réservée sur d’autres sujets sociétaux comme la GPA.</t>
  </si>
  <si>
    <t>Elle utilise les élections comme tribune politique plutôt que comme horizon principal de changement, se montre plutôt favorable à une part de proportionnelle, mais sans porter un grand projet institutionnel centré sur la VIe République.</t>
  </si>
  <si>
    <t>Elle fait des élections une caisse de résonance pour les luttes sociales, dénonce la domination de la bourgeoisie sur les institutions et soutient davantage le contrôle populaire des puissants qu’un agenda technico-juridique anticorruption.</t>
  </si>
  <si>
    <t>Elle soutient globalement les services publics et une plus grande maîtrise collective des médias, tout en mettant surtout l’accent sur la lutte contre la concentration capitaliste plutôt que sur un programme culturel très détaillé.</t>
  </si>
  <si>
    <t>Elle refuse l’escalade sécuritaire, conteste l’idée qu’il faudrait donner toujours plus de moyens coercitifs aux forces de l’ordre et renvoie les causes de l’insécurité aux inégalités sociales et à l’ordre capitaliste.</t>
  </si>
  <si>
    <t>Elle refuse les réponses uniquement répressives au narcotrafic et à la délinquance, en soulignant que la misère sociale, la relégation et la logique du profit alimentent durablement ces phénomènes.</t>
  </si>
  <si>
    <t>Elle s’oppose à la fuite en avant carcérale et au réflexe de construction de nouvelles prisons, en privilégiant une critique sociale du répressif plutôt qu’un durcissement pénitentiaire.</t>
  </si>
  <si>
    <t>Elle défend la liberté de circulation, l’accueil des demandeurs d’asile, le regroupement familial et l’égalité des droits entre travailleurs français et immigrés, avec ou sans papiers, contre toutes les politiques de fermeture.</t>
  </si>
  <si>
    <t>Elle refuse l’augmentation du budget militaire et dénonce le réarmement comme une diversion au service des classes dirigeantes, en opposant à la logique guerrière les besoins sociaux et l’internationalisme des travailleurs.</t>
  </si>
  <si>
    <t>Elle refuse les alliances militaires impérialistes comme l’OTAN et dénonce l’alignement sur les grandes puissances, sans faire du seul souverainisme national le cœur de son argumentaire international.</t>
  </si>
  <si>
    <t>Elle dénonce l’escalade guerrière et les logiques impérialistes en Ukraine, refuse l’accroissement du soutien militaire français et affirme que les travailleurs n’ont pas à s’aligner sur leur propre bourgeoisie nationale.</t>
  </si>
  <si>
    <t>Elle critique une Union européenne construite pour les grandes entreprises et défend une perspective d’internationalisme ouvrier, allant jusqu’à l’idée d’États-Unis socialistes d’Europe plutôt qu’à l’intégration libérale actuelle.</t>
  </si>
  <si>
    <t>Elle dénonce la violence d’État à Gaza, critique les complicités des puissances occidentales et analyse la crise régionale à travers le prisme de l’impérialisme plutôt qu’au nom d’un alignement géopolitique français.</t>
  </si>
  <si>
    <t>Elle lit les tensions avec la Chine dans le cadre des rivalités impérialistes mondiales et refuse les logiques de bloc, sans développer de doctrine spécifique très détaillée sur l’Indo-Pacifique.</t>
  </si>
  <si>
    <t>Elle réduit la présence militaire française en Afrique, conteste les politiques néocoloniales et affirme la solidarité avec les travailleurs et les peuples, plutôt qu’avec les intérêts diplomatiques ou économiques de l’État français.</t>
  </si>
  <si>
    <t>Elle conteste la priorité donnée à la réduction de la dette et privilégie la satisfaction des besoins sociaux via des investissements publics, en assumant une rupture avec les contraintes budgétaires jugées incompatibles avec la justice sociale.</t>
  </si>
  <si>
    <t>Elle augmente fortement la fiscalité sur les plus riches, les superprofits et les grandes entreprises, en rétablissant des impôts progressifs et en redistribuant les richesses afin de réduire les inégalités sociales.</t>
  </si>
  <si>
    <t>Elle augmente les salaires, notamment le SMIC autour de 1600 euros net, et défend un partage accru de la valeur pour protéger les ménages populaires face à l’inflation.</t>
  </si>
  <si>
    <t>Elle renforce les minima sociaux et défend un État social protecteur garantissant l’accès universel aux droits, en refusant toute conditionnalité restrictive fondée sur l’origine ou la situation administrative.</t>
  </si>
  <si>
    <t>Elle développe les services publics de santé et lutte contre les déserts médicaux, tout en intégrant une approche globale de prévention, sans détailler un plan structuré spécifique sur la santé mentale.</t>
  </si>
  <si>
    <t>Elle développe massivement le logement social, encadre les loyers et lance des programmes publics de rénovation afin de garantir un accès universel à un logement digne.</t>
  </si>
  <si>
    <t>Elle met en œuvre une planification écologique ambitieuse, reposant sur des investissements publics massifs, afin d’assurer une transition écologique compatible avec la justice sociale.</t>
  </si>
  <si>
    <t>Elle s’oppose au développement de nouvelles centrales nucléaires et privilégie les énergies renouvelables dans un cadre de planification publique de la transition énergétique.</t>
  </si>
  <si>
    <t>Elle soutient une agriculture biologique et les circuits courts, en rupture avec l’agriculture productiviste et orientée vers la compétitivité internationale.</t>
  </si>
  <si>
    <t>Elle protège les biens communs environnementaux, notamment l’eau et la biodiversité, en renforçant les régulations publiques et en limitant les activités industrielles polluantes.</t>
  </si>
  <si>
    <t>Elle soutient l’activité économique sous condition sociale et écologique, tout en concentrant sa critique sur les grandes entreprises et les logiques de profit.</t>
  </si>
  <si>
    <t>Elle développe les transports publics et des mobilités décarbonées accessibles à tous, dans une logique de service public renforcé.</t>
  </si>
  <si>
    <t>Elle encadre strictement la finance, taxe les superprofits et renforce le contrôle public sur les banques afin de limiter la spéculation.</t>
  </si>
  <si>
    <t>Elle critique le libre-échange actuel et souhaite des règles commerciales plus protectrices des travailleurs et de l’environnement.</t>
  </si>
  <si>
    <t>Elle relocalise les productions stratégiques et planifie l’économie pour répondre aux besoins sociaux plutôt qu’à la rentabilité.</t>
  </si>
  <si>
    <t>Elle recrute massivement dans l’hôpital public et augmente les moyens pour améliorer l’accès aux soins et les conditions de travail des soignants.</t>
  </si>
  <si>
    <t>Elle renforce l’école publique, supprime les inégalités d’accès et augmente les moyens alloués à l’éducation.</t>
  </si>
  <si>
    <t>Elle développe la recherche publique et garantit l’accessibilité des universités, sans détailler un programme très précis sur la gouvernance scientifique.</t>
  </si>
  <si>
    <t>Elle renforce les moyens de la justice et défend son indépendance, tout en refusant une logique purement répressive.</t>
  </si>
  <si>
    <t>Elle abaisse l’âge de départ à 60 ans et améliore les pensions afin de garantir une retraite digne pour tous.</t>
  </si>
  <si>
    <t>Elle développe un service public de la dépendance pour assurer une prise en charge collective du vieillissement.</t>
  </si>
  <si>
    <t>Elle renforce la fonction publique par des recrutements et des moyens accrus afin de mieux répondre aux besoins sociaux.</t>
  </si>
  <si>
    <t>Elle renforce les politiques d’inclusion et les services publics mais sans programme détaillé spécifique sur ces enjeux.</t>
  </si>
  <si>
    <t>Elle développe un service public de la petite enfance accessible à tous.</t>
  </si>
  <si>
    <t>Elle défend une laïcité inclusive garantissant la liberté de conscience et l’égalité de traitement.</t>
  </si>
  <si>
    <t>Elle renforce les droits des travailleurs, encadre les licenciements et améliore les conditions de travail.</t>
  </si>
  <si>
    <t>Elle lutte contre les inégalités salariales et les violences faites aux femmes via des politiques publiques ambitieuses.</t>
  </si>
  <si>
    <t>Elle défend l’égalité complète des droits et lutte contre les discriminations.</t>
  </si>
  <si>
    <t>Elle instaure une VIe République, renforce la proportionnelle et développe les outils de démocratie participative.</t>
  </si>
  <si>
    <t>Elle renforce les collectivités locales dans une logique de justice territoriale.</t>
  </si>
  <si>
    <t>Elle développe le référendum d’initiative citoyenne et renforce les outils de contrôle démocratique.</t>
  </si>
  <si>
    <t>Elle développe le service public culturel et soutient la création artistique.</t>
  </si>
  <si>
    <t>Elle s’oppose à la surenchère sécuritaire et privilégie une approche sociale des causes de l’insécurité.</t>
  </si>
  <si>
    <t>Elle favorise la prévention et les politiques sociales plutôt qu’une réponse uniquement répressive.</t>
  </si>
  <si>
    <t>Elle limite le recours à l’incarcération et améliore les conditions de détention.</t>
  </si>
  <si>
    <t>Elle défend une politique d’accueil et l’égalité des droits pour les étrangers.</t>
  </si>
  <si>
    <t>Elle maintient un financement mais refuse qu’il se fasse au détriment du modèle social.</t>
  </si>
  <si>
    <t>Elle remet en cause l’alignement sur l’OTAN et défend une autonomie stratégique.</t>
  </si>
  <si>
    <t>Elle condamne l’invasion russe tout en appelant à une solution diplomatique et à la paix.</t>
  </si>
  <si>
    <t>Elle souhaite transformer profondément l’Union européenne pour l’orienter vers des objectifs sociaux et écologiques.</t>
  </si>
  <si>
    <t>Elle critique les violations du droit international et appelle à une solution juste et pacifique.</t>
  </si>
  <si>
    <t>Elle rompt avec les logiques néocoloniales et privilégie la coopération équitable.</t>
  </si>
  <si>
    <t>Il renforce fortement la progressivité de l’impôt, rétablit un impôt sur la fortune et taxe les superprofits afin de financer les politiques publiques et réduire les inégalités. [candidator.fr]</t>
  </si>
  <si>
    <t>Il augmente le SMIC et les bas salaires tout en réduisant certaines charges pour les modestes afin de soutenir le pouvoir d’achat face à l’inflation. [linternaute.com]</t>
  </si>
  <si>
    <t>Il augmente les minima sociaux et défend un accès universel aux droits sociaux sans condition restrictive liée à la nationalité ou au statut. [candidator.fr]</t>
  </si>
  <si>
    <t>Il développe la prévention, renforce l’accès aux soins et améliore l’offre de santé territoriale, avec un accent sur les moyens publics. [lesechos.fr]</t>
  </si>
  <si>
    <t>Il renforce le logement social, développe la rénovation thermique et régule les loyers pour améliorer l’accès au logement. [candidator.fr]</t>
  </si>
  <si>
    <t>Il met en œuvre une transition écologique planifiée, combinant investissements publics et justice sociale. [candidator.fr]</t>
  </si>
  <si>
    <t>Il s’oppose au développement massif du nucléaire et privilégie les renouvelables dans un mix énergétique équilibré. [monvote2027.fr]</t>
  </si>
  <si>
    <t>Il soutient une agriculture durable, souveraine et respectueuse de l’environnement. [candidator.fr]</t>
  </si>
  <si>
    <t>Il renforce la protection des ressources naturelles et développe des politiques environnementales ambitieuses. [candidator.fr]</t>
  </si>
  <si>
    <t>Il soutient les entreprises via des aides conditionnées à des objectifs sociaux et environnementaux.</t>
  </si>
  <si>
    <t>Il développe les transports publics et les mobilités décarbonées accessibles. [candidator.fr]</t>
  </si>
  <si>
    <t>Il régule la finance et lutte contre l’évasion fiscale pour sécuriser les recettes publiques. [candidator.fr]</t>
  </si>
  <si>
    <t>Il défend une régulation du commerce international intégrant normes sociales et environnementales.</t>
  </si>
  <si>
    <t>Il soutient la réindustrialisation via l’investissement public et la transition écologique. [lesechos.fr]</t>
  </si>
  <si>
    <t>Il recrute massivement dans l’hôpital public et améliore les conditions de travail des soignants. [monvote2027.fr]</t>
  </si>
  <si>
    <t>Il renforce l’école publique et augmente les moyens éducatifs. [monvote2027.fr]</t>
  </si>
  <si>
    <t>Il soutient la recherche publique et l’enseignement supérieur accessible.</t>
  </si>
  <si>
    <t>Il renforce les moyens de la justice tout en refusant une logique purement répressive. [monvote2027.fr]</t>
  </si>
  <si>
    <t>Il abaisse l’âge à 62 ans avec prise en compte de la pénibilité. [candidator.fr]</t>
  </si>
  <si>
    <t>Il développe un service public de la dépendance pour améliorer la prise en charge.</t>
  </si>
  <si>
    <t>Il recrute massivement dans les services publics essentiels. [monvote2027.fr]</t>
  </si>
  <si>
    <t>Il renforce les politiques d’inclusion et les dispositifs publics dédiés.</t>
  </si>
  <si>
    <t>Il développe des services publics accessibles pour la petite enfance. [fakta.co]</t>
  </si>
  <si>
    <t>Il défend une laïcité garante de la liberté de conscience et du pluralisme. [france24.com]</t>
  </si>
  <si>
    <t>Il réduit le temps de travail et renforce les droits des salariés. [candidator.fr]</t>
  </si>
  <si>
    <t>Il lutte contre les inégalités et les violences faites aux femmes. [candidator.fr]</t>
  </si>
  <si>
    <t>Il soutient l’égalité des droits et la lutte contre les discriminations.</t>
  </si>
  <si>
    <t>Il introduit plus de proportionnelle et renforce la participation citoyenne. [monvote2027.fr]</t>
  </si>
  <si>
    <t>Il renforce les collectivités tout en maintenant une cohérence nationale.</t>
  </si>
  <si>
    <t>Il développe des mécanismes participatifs comme le RIC. [monvote2027.fr]</t>
  </si>
  <si>
    <t>Il développe le service public culturel et soutient la création.</t>
  </si>
  <si>
    <t>Il renforce les moyens tout en privilégiant la prévention et la police de proximité. [monvote2027.fr]</t>
  </si>
  <si>
    <t>Il développe des politiques de prévention et lutte contre les causes sociales.</t>
  </si>
  <si>
    <t>Il améliore les conditions de détention et limite le recours excessif à l’incarcération.</t>
  </si>
  <si>
    <t>Il soutient la défense tout en contrôlant les dépenses et en favorisant l’Europe.</t>
  </si>
  <si>
    <t>Il ne prône pas la sortie et s’inscrit dans une logique d’autonomie européenne. [monvote2027.fr]</t>
  </si>
  <si>
    <t>Il soutient l’Ukraine et appelle à renforcer l’action européenne. [lefigaro.fr]</t>
  </si>
  <si>
    <t>Il renforce l’intégration européenne vers un modèle social et fiscal harmonisé. [monvote2027.fr]</t>
  </si>
  <si>
    <t>Il soutient une solution politique équilibrée fondée sur le droit international. [parti-socialiste.fr]</t>
  </si>
  <si>
    <t>Il augmente l’aide au développement et encourage une coopération équilibrée. [monvote2027.fr]</t>
  </si>
  <si>
    <t>Il refuse de faire de la réduction de la dette une priorité absolue et privilégie une trajectoire progressive, reposant sur la justice fiscale et l’investissement public pour soutenir la croissance et les services publics. [monvote2027.fr], [linternaute.com]</t>
  </si>
  <si>
    <t>Il défend une ligne d’accueil encadré et refuse les politiques de fermeture et de discrimination. [monvote2027.fr], [france24.com]</t>
  </si>
  <si>
    <t>Il relativise la priorité donnée à la dette publique et privilégie l’investissement social et écologique, critiquant le poids des agences de notation et appelant à un débat démocratique sur les finances publiques et leurs objectifs. [lefigaro.fr]</t>
  </si>
  <si>
    <t>Il taxe les superprofits et les grandes fortunes, notamment au niveau européen, afin de réduire les inégalités et financer les services publics et la transition écologique. [arago.app]</t>
  </si>
  <si>
    <t>Il renforce les protections sociales et les mécanismes de solidarité, notamment au niveau européen, en luttant contre la pauvreté et les inégalités. [arago.app]</t>
  </si>
  <si>
    <t>Il renforce les systèmes publics de santé et propose une souveraineté sanitaire européenne, notamment via la production de médicaments et la coordination des systèmes de santé. [glucksmann2024.eu]</t>
  </si>
  <si>
    <t>Il développe un plan massif de logement et de rénovation énergétique pour lutter contre le mal‑logement et la précarité. [arago.app]</t>
  </si>
  <si>
    <t>Il met en œuvre une planification écologique européenne ambitieuse visant la neutralité carbone et une transformation structurelle des économies. [x-pression.media]</t>
  </si>
  <si>
    <t>Il maintient le nucléaire comme composante du mix énergétique tout en accélérant les renouvelables pour sortir des énergies fossiles. [x-pression.media]</t>
  </si>
  <si>
    <t>Il réforme la PAC pour soutenir les revenus agricoles et promouvoir une agriculture durable et écologique. [rtl.fr]</t>
  </si>
  <si>
    <t>Il renforce la préservation des écosystèmes et la protection du vivant dans le cadre de politiques écologiques européennes ambitieuses. [glucksmann2024.eu]</t>
  </si>
  <si>
    <t>Il soutient les entreprises dans une logique industrielle européenne régulée, tout en encadrant les grandes plateformes et multinationales. [mon-salaire-net.fr]</t>
  </si>
  <si>
    <t>Il développe des infrastructures publiques, notamment ferroviaires, pour réduire les émissions et améliorer les mobilités. [mon-salaire-net.fr]</t>
  </si>
  <si>
    <t>Il régule les marchés financiers et limite la spéculation en renforçant les instruments européens de contrôle économique. [arago.app]</t>
  </si>
  <si>
    <t>Il remet en cause le libre-échange globalisé et prône un protectionnisme écologique européen. [glucksmann2024.eu]</t>
  </si>
  <si>
    <t>Il relocalise les industries stratégiques et développe une souveraineté industrielle européenne forte. [glucksmann2024.eu]</t>
  </si>
  <si>
    <t>Il renforce les services publics de santé et soutient les investissements massifs dans les hôpitaux. [mon-salaire-net.fr]</t>
  </si>
  <si>
    <t>Il augmente les moyens éducatifs et améliore les conditions d’apprentissage et d’enseignement. [rtl.fr]</t>
  </si>
  <si>
    <t>Il investit dans la recherche et l’innovation, notamment dans les secteurs stratégiques européens. [mon-salaire-net.fr]</t>
  </si>
  <si>
    <t>Il défend l’État de droit et renforce les institutions démocratiques face aux dérives autoritaires. [rts.ch]</t>
  </si>
  <si>
    <t>Il propose une réforme flexible, permettant des départs autour de 60 ans selon les situations professionnelles. [x-pression.media]</t>
  </si>
  <si>
    <t>Il développe la solidarité sociale sans détailler un dispositif complet spécifiquement dédié à la dépendance.</t>
  </si>
  <si>
    <t>Il renforce les services publics et valorise l’emploi public comme pilier du contrat social. [mon-salaire-net.fr]</t>
  </si>
  <si>
    <t>Il défend les droits fondamentaux et l’égalité, dans une approche humaniste attachée aux libertés individuelles. [glucksmann2024.eu]</t>
  </si>
  <si>
    <t>Il protège les travailleurs et renforce les droits sociaux dans une logique européenne harmonisée. [arago.app]</t>
  </si>
  <si>
    <t>Il promeut une Europe féministe et lutte contre les discriminations. [glucksmann2024.eu]</t>
  </si>
  <si>
    <t>Il défend les droits LGBTQI+ et lutte contre les discriminations via les politiques publiques européennes. [arago.app]</t>
  </si>
  <si>
    <t>Il renforce la démocratie via proportionnelle, participation citoyenne et réforme des institutions. [x-pression.media]</t>
  </si>
  <si>
    <t>Il développe la souveraineté numérique européenne et régule les grandes plateformes et technologies stratégiques. [glucksmann2024.eu]</t>
  </si>
  <si>
    <t>Il valorise une gouvernance multi‑niveaux articulant Europe, État et territoires sans programme détaillé de décentralisation.</t>
  </si>
  <si>
    <t>Il renforce la démocratie participative et l’implication citoyenne dans les décisions politiques. [x-pression.media]</t>
  </si>
  <si>
    <t>Il soutient une exception culturelle européenne et la création artistique. [glucksmann2024.eu]</t>
  </si>
  <si>
    <t>Il adopte une approche équilibrée combinant sécurité et défense des libertés démocratiques. [monvote2027.fr]</t>
  </si>
  <si>
    <t>Il prône une approche sécuritaire sans naïveté tout en intégrant prévention et action publique. [publicsenat.fr]</t>
  </si>
  <si>
    <t>Il défend une politique d’accueil humaniste et refuse la réduction massive de l’immigration légale. [monvote2027.fr]</t>
  </si>
  <si>
    <t>Il augmente les moyens de défense via un financement européen commun renforcé. [lefigaro.fr]</t>
  </si>
  <si>
    <t>Il ne prône pas la sortie et privilégie une autonomie stratégique européenne au sein du cadre occidental. [monvote2027.fr]</t>
  </si>
  <si>
    <t>Il soutient fortement l’Ukraine, y compris militairement et financièrement, et appelle à renforcer l’engagement européen. [glucksmann2024.eu]</t>
  </si>
  <si>
    <t>Il défend une Europe fédérale, sociale et souveraine avec intégration renforcée et budget accru. [elyseescope.com]</t>
  </si>
  <si>
    <t>Il défend une approche fondée sur les droits humains et le droit international.</t>
  </si>
  <si>
    <t>Il considère la Chine comme un rival stratégique et plaide pour la souveraineté économique européenne. [glucksmann2024.eu]</t>
  </si>
  <si>
    <t>Il renforce la coopération internationale et soutient l’aide au développement. [monvote2027.fr]</t>
  </si>
  <si>
    <t>Il augmente le SMIC jusqu’à environ 1 600 € net et défend une hausse des revenus des travailleurs pour soutenir le pouvoir d’achat. [x-pression.media], [mon-salaire-net.fr]</t>
  </si>
  <si>
    <t>Il donne la priorité à la réduction de la dette et vise le retour sous 3 % de déficit, en défendant une gestion rigoureuse des finances publiques et des économies structurelles sur la dépense. [arabnews.fr]</t>
  </si>
  <si>
    <t>Il refuse les hausses d’impôts et poursuit une baisse des charges sur les ménages et les entreprises afin de soutenir la compétitivité économique. [election-p...se-2027.fr]</t>
  </si>
  <si>
    <t>Il améliore le pouvoir d’achat via des baisses de charges, des primes et des mesures ciblées sur les factures du quotidien. [election-p...se-2027.fr]</t>
  </si>
  <si>
    <t>Il conditionne davantage les aides sociales à l’activité et renforce les incitations au retour à l’emploi. [arabnews.fr]</t>
  </si>
  <si>
    <t>Il renforce l’offre de soins et développe des politiques de prévention tout en modernisant le système de santé.</t>
  </si>
  <si>
    <t>Il développe la rénovation énergétique et des dispositifs favorisant l’accès au logement pour les classes moyennes. [arabnews.fr]</t>
  </si>
  <si>
    <t>Il met en œuvre une transition écologique appuyée sur l’innovation et les investissements publics. [cnews.fr]</t>
  </si>
  <si>
    <t>Il maintient le nucléaire comme pilier du mix énergétique tout en développant les renouvelables. [cnews.fr]</t>
  </si>
  <si>
    <t>Il soutient les agriculteurs via la PAC et accélère les aides économiques au secteur agricole. [arabnews.fr]</t>
  </si>
  <si>
    <t>Il développe des politiques environnementales intégrées tout en conciliant activité économique et écologie.</t>
  </si>
  <si>
    <t>Il simplifie les normes et réduit les charges pour soutenir l’entrepreneuriat et la croissance. [candidatsp...les2027.fr]</t>
  </si>
  <si>
    <t>Il développe les mobilités durables et les alternatives à la voiture individuelle.</t>
  </si>
  <si>
    <t>Il encadre les finances publiques mais reste favorable à l’économie de marché et à l’attractivité.</t>
  </si>
  <si>
    <t>Il renforce la compétitivité française dans un cadre de libre-échange régulé.</t>
  </si>
  <si>
    <t>Il soutient la réindustrialisation et encourage l’innovation et les technologies stratégiques. [candidatsp...les2027.fr]</t>
  </si>
  <si>
    <t>Il modernise l’hôpital sans engager de rupture massive dans les moyens publics.</t>
  </si>
  <si>
    <t>Il renforce l’autorité à l’école et remet l’accent sur les fondamentaux. [election-p...se-2027.fr]</t>
  </si>
  <si>
    <t>Il investit dans l’innovation, notamment dans l’intelligence artificielle. [20minutes.fr]</t>
  </si>
  <si>
    <t>Il durcit les sanctions et réforme la justice des mineurs pour lutter contre la délinquance. [election-p...se-2027.fr]</t>
  </si>
  <si>
    <t>Il maintient une ligne proche des réformes actuelles, sans abaissement significatif de l’âge légal. [monvote2027.fr]</t>
  </si>
  <si>
    <t>Il développe des dispositifs ciblés sans réforme structurelle complète du secteur.</t>
  </si>
  <si>
    <t>Il modernise la fonction publique avec une logique de performance et de mérite. [arabnews.fr]</t>
  </si>
  <si>
    <t>Il développe l’inclusion mais sans programme détaillé spécifique.</t>
  </si>
  <si>
    <t>Il développe des dispositifs d’accueil et d’éducation pour les jeunes enfants.</t>
  </si>
  <si>
    <t>Il défend une laïcité stricte et une ligne républicaine ferme. [election-p...se-2027.fr]</t>
  </si>
  <si>
    <t>Il valorise le travail et renforce les incitations à l’emploi. [arabnews.fr]</t>
  </si>
  <si>
    <t>Il lutte contre les inégalités et soutient les politiques d’égalité.</t>
  </si>
  <si>
    <t>Il soutient les droits et lutte contre les discriminations.</t>
  </si>
  <si>
    <t>Il propose une réforme vers une « Nouvelle République » avec simplification institutionnelle. [candidatsp...les2027.fr]</t>
  </si>
  <si>
    <t>Il développe un plan massif sur l’intelligence artificielle et la formation. [20minutes.fr]</t>
  </si>
  <si>
    <t>Il simplifie l’organisation territoriale et renforce les collectivités. [candidatsp...les2027.fr]</t>
  </si>
  <si>
    <t>Il développe des mécanismes participatifs limités dans un cadre représentatif.</t>
  </si>
  <si>
    <t>Il soutient la création et les politiques culturelles publiques.</t>
  </si>
  <si>
    <t>Il renforce fortement les moyens des forces de l’ordre. [monvote2027.fr]</t>
  </si>
  <si>
    <t>Il durcit la lutte contre la criminalité et les trafics.</t>
  </si>
  <si>
    <t>Il renforce l’arsenal carcéral et la réponse pénale.</t>
  </si>
  <si>
    <t>Il réduit l’immigration et privilégie une logique d’immigration de travail. [france24.com]</t>
  </si>
  <si>
    <t>Il renforce les capacités militaires et la puissance stratégique française. [cnews.fr]</t>
  </si>
  <si>
    <t>Il reste aligné sur l’OTAN et le camp occidental. [monvote2027.fr]</t>
  </si>
  <si>
    <t>Il soutient l’Ukraine dans le cadre européen et occidental. [cnews.fr]</t>
  </si>
  <si>
    <t>Il renforce l’intégration européenne et la souveraineté industrialo‑technologique. [monvote2027.fr]</t>
  </si>
  <si>
    <t>Il soutient les alliés occidentaux tout en appelant à des solutions diplomatiques.</t>
  </si>
  <si>
    <t>Il adopte une posture de compétition stratégique prudente.</t>
  </si>
  <si>
    <t>Il maintient une coopération stratégique et économique.</t>
  </si>
  <si>
    <t>Il réduit la dette de manière progressive en planifiant les économies sur plusieurs années, tout en refusant une austérité brutale qui risquerait d’asphyxier l’économie et l’emploi. [capital.fr]</t>
  </si>
  <si>
    <t>Il renforce la justice fiscale en soutenant une contribution accrue des plus riches et en recherchant une fiscalité plus équilibrée entre capital, travail et grandes entreprises. [lefigaro.fr]</t>
  </si>
  <si>
    <t>Il améliore le pouvoir d’achat via la relance de l’activité économique et une meilleure répartition de la richesse, sans détailler de mécanismes précis sur les prix.</t>
  </si>
  <si>
    <t>Il développe des mécanismes de solidarité comme un revenu citoyen tout en cherchant un équilibre avec la responsabilité budgétaire. [entrevue.fr]</t>
  </si>
  <si>
    <t>Il améliore l’accès aux soins et renforce les services publics de santé dans une logique de justice sociale. [election-p...se-2027.fr]</t>
  </si>
  <si>
    <t>Il améliore les politiques publiques du logement sans détailler un programme structuré spécifique.</t>
  </si>
  <si>
    <t>Il inscrit la neutralité carbone dans la Constitution et développe une transition écologique pilotée par l’État. [entrevue.fr]</t>
  </si>
  <si>
    <t>Il réduit progressivement la part du nucléaire et propose un référendum sur la politique énergétique. [entrevue.fr]</t>
  </si>
  <si>
    <t>Il soutient une agriculture équilibrée et durable sans détailler un programme technique complet.</t>
  </si>
  <si>
    <t>Il renforce la protection environnementale dans une logique globale de transition écologique.</t>
  </si>
  <si>
    <t>Il soutient les entreprises françaises tout en cherchant un équilibre avec justice sociale et responsabilité publique. [election-p...se-2027.fr]</t>
  </si>
  <si>
    <t>Il développe les infrastructures publiques sans programme détaillé spécifique sur les mobilités.</t>
  </si>
  <si>
    <t>Il encadre les finances publiques tout en restant favorable à une économie de marché régulée.</t>
  </si>
  <si>
    <t>Il renforce la compétitivité dans un cadre international équilibré et multilatéral. [election-p...se-2027.fr]</t>
  </si>
  <si>
    <t>Il renforce l’activité économique et l’investissement pour soutenir l’emploi et la souveraineté. [capital.fr]</t>
  </si>
  <si>
    <t>Il renforce les moyens hospitaliers et améliore l’efficacité des services publics de santé.</t>
  </si>
  <si>
    <t>Il améliore l’accès à l’éducation et valorise une approche mêlant méritocratie et justice sociale. [entrevue.fr]</t>
  </si>
  <si>
    <t>Il soutient l’innovation et l’investissement dans les secteurs stratégiques.</t>
  </si>
  <si>
    <t>Il renforce l’indépendance de la justice et l’État de droit. [entrevue.fr]</t>
  </si>
  <si>
    <t>Il remplace la réforme actuelle par un système à points jugé plus juste et plus transparent. [lefigaro.fr]</t>
  </si>
  <si>
    <t>Il développe les mécanismes de solidarité sans programme détaillé dédié.</t>
  </si>
  <si>
    <t>Il réforme l’organisation de l’État pour améliorer l’efficacité des services publics. [capital.fr]</t>
  </si>
  <si>
    <t>Il défend une approche républicaine et équilibrée de la laïcité et de la cohésion sociale. [election-p...se-2027.fr]</t>
  </si>
  <si>
    <t>Il cherche un équilibre entre protection sociale et compétitivité économique. [election-p...se-2027.fr]</t>
  </si>
  <si>
    <t>Il défend l’égalité dans une approche globale de justice sociale.</t>
  </si>
  <si>
    <t>Il soutient l’égalité des droits dans une approche humaniste.</t>
  </si>
  <si>
    <t>Il renforce la fonction présidentielle et propose une réforme institutionnelle pour restaurer la confiance démocratique. [election-p...se-2027.fr]</t>
  </si>
  <si>
    <t>Il renforce l’ancrage territorial et le rôle des collectivités locales. [ecostylia.com]</t>
  </si>
  <si>
    <t>Il renforce la participation citoyenne pour restaurer la confiance démocratique. [ecostylia.com]</t>
  </si>
  <si>
    <t>Il soutient la culture et le rôle de l’État dans sa promotion.</t>
  </si>
  <si>
    <t>Il défend une ligne d’ordre républicain ferme mais équilibrée. [election-p...se-2027.fr]</t>
  </si>
  <si>
    <t>Il développe une réponse équilibrée entre prévention et action publique.</t>
  </si>
  <si>
    <t>Il adopte une approche modérée et diplomatique en privilégiant le dialogue international et le respect des partenaires. [lanouvelle...ibune.info]</t>
  </si>
  <si>
    <t>Il renforce la souveraineté nationale tout en restant prudent sur l’escalade militaire.</t>
  </si>
  <si>
    <t>Il refuse un alignement excessif sur les États‑Unis et défend l’indépendance stratégique française. [election-p...se-2027.fr]</t>
  </si>
  <si>
    <t>Il privilégie une approche diplomatique et la désescalade des tensions internationales. [ecostylia.com]</t>
  </si>
  <si>
    <t>Il renforce le rôle de la France en Europe et l’intégration dans un cadre souverain. [monvote2027.fr]</t>
  </si>
  <si>
    <t>Il défend le droit international et une approche diplomatique multilatérale.</t>
  </si>
  <si>
    <t>Il développe une relation pragmatique avec la Chine tout en soulignant les enjeux stratégiques globaux. [lapeniche.net]</t>
  </si>
  <si>
    <t>Il privilégie la coopération et le dialogue avec les partenaires africains.</t>
  </si>
  <si>
    <t>Il réduit la dette publique comme priorité en cherchant des économies structurelles tout en évitant de pénaliser la croissance. [monvote2027.fr]</t>
  </si>
  <si>
    <t>Il baisse les impôts et les charges, notamment pour les classes moyennes et les PME, afin de soutenir l’activité et l’emploi. [election-p...se-2027.fr]</t>
  </si>
  <si>
    <t>Il améliore le pouvoir d’achat via la baisse des impôts, des primes ciblées et l’indexation des revenus sur l’inflation. [election-p...se-2027.fr]</t>
  </si>
  <si>
    <t>Il conditionne davantage les aides sociales à l’activité afin que le travail reste toujours plus rémunérateur que l’assistance. [candidator.fr]</t>
  </si>
  <si>
    <t>Il renforce les services de santé et lutte contre les déserts médicaux via des incitations et des réorganisations territoriales. [candidator.fr]</t>
  </si>
  <si>
    <t>Il améliore l’accès au logement en soutenant l’investissement et la rénovation sans proposer de rupture interventionniste majeure.</t>
  </si>
  <si>
    <t>Il reconnaît l’enjeu climatique mais privilégie une transition progressive compatible avec l’activité économique. [reporterre.net]</t>
  </si>
  <si>
    <t>Il développe fortement le nucléaire et s’oppose à l’expansion massive de l’éolien, qu’il critique vivement. [ouest-france.fr]</t>
  </si>
  <si>
    <t>Il soutient les agriculteurs et les territoires ruraux via des aides directes et une politique pragmatique. [candidator.fr]</t>
  </si>
  <si>
    <t>Il protège l’environnement sans remettre en cause profondément les activités économiques existantes.</t>
  </si>
  <si>
    <t>Il soutient fortement les petites entreprises via la baisse des charges et la simplification administrative. [election-p...se-2027.fr]</t>
  </si>
  <si>
    <t>Il développe les transports du quotidien et les infrastructures liées aux territoires. [candidator.fr]</t>
  </si>
  <si>
    <t>Il privilégie une économie de marché avec régulation limitée et discipline budgétaire.</t>
  </si>
  <si>
    <t>Il défend une économie ouverte et compétitive dans un cadre mondial régulé.</t>
  </si>
  <si>
    <t>Il relocalise l’industrie et soutient la production nationale via des aides ciblées conditionnées. [election-p...se-2027.fr]</t>
  </si>
  <si>
    <t>Il renforce l’hôpital public tout en recherchant efficacité et organisation plus performante. [candidator.fr]</t>
  </si>
  <si>
    <t>Il renforce l’autorité scolaire et valorise le mérite, notamment via uniformes et exigences accrues. [monvote2027.fr]</t>
  </si>
  <si>
    <t>Il soutient l’innovation et les secteurs stratégiques sans détailler une stratégie complète.</t>
  </si>
  <si>
    <t>Il durcit la politique pénale et renforce les moyens judiciaires. [election-p...se-2027.fr]</t>
  </si>
  <si>
    <t>Il refuse l’abaissement de l’âge légal et maintient une réforme visant à prolonger la durée de travail. [monvote2027.fr]</t>
  </si>
  <si>
    <t>Il développe des dispositifs ciblés sans réforme structurelle complète du système.</t>
  </si>
  <si>
    <t>Il recentre l’État sur ses missions essentielles et modernise la fonction publique. [candidatsp...les2027.fr]</t>
  </si>
  <si>
    <t>Il développe l’inclusion sans propositions détaillées spécifiques.</t>
  </si>
  <si>
    <t>Il améliore l’accueil des jeunes enfants via des politiques familiales.</t>
  </si>
  <si>
    <t>Il défend une laïcité stricte et une ligne républicaine ferme. [candidator.fr]</t>
  </si>
  <si>
    <t>Il valorise le travail et privilégie l’incitation à l’emploi et la compétitivité. [candidator.fr]</t>
  </si>
  <si>
    <t>Il soutient les politiques d’égalité dans un cadre républicain classique.</t>
  </si>
  <si>
    <t>Il défend l’égalité des droits tout en restant discret sur ces sujets.</t>
  </si>
  <si>
    <t>Il maintient un cadre institutionnel classique sans forte orientation vers démocratie directe. [monvote2027.fr]</t>
  </si>
  <si>
    <t>Il renforce les territoires et promeut une « République des territoires ». [candidatsp...les2027.fr]</t>
  </si>
  <si>
    <t>Il privilégie la démocratie représentative avec participation encadrée.</t>
  </si>
  <si>
    <t>Il soutient les politiques culturelles publiques sans transformation majeure.</t>
  </si>
  <si>
    <t>Il renforce fortement les moyens policiers et adopte une ligne très ferme. [election-p...se-2027.fr]</t>
  </si>
  <si>
    <t>Il durcit la lutte contre les trafics et la criminalité. [candidator.fr]</t>
  </si>
  <si>
    <t>Il construit des places de prison et durcit l’exécution des peines. [election-p...se-2027.fr]</t>
  </si>
  <si>
    <t>Il renforce les capacités de défense et la souveraineté nationale.</t>
  </si>
  <si>
    <t>Il reste aligné sur l’OTAN et le bloc occidental. [monvote2027.fr]</t>
  </si>
  <si>
    <t>Il soutient globalement l’Ukraine dans le cadre occidental.</t>
  </si>
  <si>
    <t>Il soutient l’intégration européenne de manière modérée. [monvote2027.fr]</t>
  </si>
  <si>
    <t>Il adopte une ligne diplomatique classique de soutien aux alliés et au droit international.</t>
  </si>
  <si>
    <t>Il adopte une ligne prudente de compétition économique et stratégique.</t>
  </si>
  <si>
    <t>Il développe une coopération pragmatique avec les pays africains.</t>
  </si>
  <si>
    <t>Il réduit l’immigration, impose quotas et expulse les étrangers délinquants. [election-p...se-2027.fr], [elyseescope.com]</t>
  </si>
  <si>
    <t>Il réduit fortement la dépense publique et vise un retour rapide à l’équilibre budgétaire en limitant l’intervention de l’État et en responsabilisant les acteurs publics.</t>
  </si>
  <si>
    <t>Il baisse massivement les impôts et les charges en simplifiant la fiscalité afin de stimuler la croissance et la compétitivité des entreprises.</t>
  </si>
  <si>
    <t>Il améliore le pouvoir d’achat via la baisse des prélèvements obligatoires plutôt que par des mécanismes d’intervention directe sur les prix.</t>
  </si>
  <si>
    <t>Il conditionne fortement les aides sociales à l’activité et lutte contre l’assistanat en privilégiant l’incitation au travail.</t>
  </si>
  <si>
    <t>Il réforme le système de santé pour le rendre plus efficace en décentralisant sa gestion et en renforçant la responsabilité des acteurs.</t>
  </si>
  <si>
    <t>Il libéralise le marché du logement en réduisant les contraintes administratives pour favoriser l’offre et la construction.</t>
  </si>
  <si>
    <t>Il privilégie une transition écologique basée sur l’innovation et le marché plutôt que sur des contraintes étatiques fortes.</t>
  </si>
  <si>
    <t>Il développe fortement le nucléaire et s’oppose à une sortie rapide au profit d’un mix énergétique piloté par la souveraineté.</t>
  </si>
  <si>
    <t>Il soutient les agriculteurs en réduisant les normes et en privilégiant la compétitivité face aux contraintes réglementaires.</t>
  </si>
  <si>
    <t>Il protège l’environnement via des mécanismes incitatifs et non contraignants pour les acteurs économiques.</t>
  </si>
  <si>
    <t>Il allège fortement les normes et la fiscalité pour libérer l’activité économique et favoriser l’entrepreneuriat.</t>
  </si>
  <si>
    <t>Il développe les infrastructures tout en laissant une large place aux acteurs privés dans l’organisation des mobilités.</t>
  </si>
  <si>
    <t>Il limite la régulation excessive et défend une économie de marché concurrentielle avec un État réduit.</t>
  </si>
  <si>
    <t>Il renforce la compétitivité en réduisant les coûts de production plutôt qu’en instaurant des barrières protectionnistes.</t>
  </si>
  <si>
    <t>Il encourage la relocalisation via la compétitivité plutôt que par des politiques dirigistes.</t>
  </si>
  <si>
    <t>Il modernise l’hôpital par une gestion décentralisée et une logique d’efficacité budgétaire.</t>
  </si>
  <si>
    <t>Il rétablit l’autorité à l’école et valorise le mérite en renforçant les exigences académiques.</t>
  </si>
  <si>
    <t>Il soutient l’innovation en favorisant l’investissement privé et la concurrence dans l’enseignement supérieur.</t>
  </si>
  <si>
    <t>Il durcit la réponse pénale et renforce l’autorité de la justice contre la délinquance.</t>
  </si>
  <si>
    <t>Il repousse l’âge légal et prolonge la durée de travail pour assurer l’équilibre du système.</t>
  </si>
  <si>
    <t>Il développe des dispositifs incitatifs privés et familiaux plutôt que de créer un service public massif.</t>
  </si>
  <si>
    <t>Il réduit le périmètre de l’État et modernise la fonction publique via une logique de performance.</t>
  </si>
  <si>
    <t>Il favorise l’inclusion sans proposer de réforme structurée dédiée.</t>
  </si>
  <si>
    <t>Il développe les dispositifs existants sans changement structurel majeur.</t>
  </si>
  <si>
    <t>Il défend une laïcité stricte et un État républicain ferme.</t>
  </si>
  <si>
    <t>Il assouplit le droit du travail pour améliorer la compétitivité des entreprises.</t>
  </si>
  <si>
    <t>Il soutient l’égalité dans un cadre républicain classique.</t>
  </si>
  <si>
    <t>Il défend l’égalité des droits sans en faire un axe central.</t>
  </si>
  <si>
    <t>Il renforce l’autorité de l’État et maintient un modèle institutionnel stable.</t>
  </si>
  <si>
    <t>Il développe l’innovation numérique en s’appuyant sur le secteur privé.</t>
  </si>
  <si>
    <t>Il renforce fortement les collectivités locales et la décentralisation.</t>
  </si>
  <si>
    <t>Il privilégie la démocratie représentative avec des ajustements limités.</t>
  </si>
  <si>
    <t>Il soutient la culture avec une rationalisation des dépenses publiques.</t>
  </si>
  <si>
    <t>Il renforce fortement les moyens de police et adopte une ligne sécuritaire stricte.</t>
  </si>
  <si>
    <t>Il durcit la lutte contre la criminalité avec une approche répressive.</t>
  </si>
  <si>
    <t>Il développe le parc carcéral et durcit l’exécution des peines.</t>
  </si>
  <si>
    <t>Il réduit fortement l’immigration et durcit les politiques migratoires.</t>
  </si>
  <si>
    <t>Il renforce fortement les capacités militaires et la défense nationale.</t>
  </si>
  <si>
    <t>Il reste aligné sur l’OTAN et les alliances occidentales.</t>
  </si>
  <si>
    <t>Il soutient l’Ukraine dans le cadre occidental.</t>
  </si>
  <si>
    <t>Il soutient l’Union européenne tout en défendant la souveraineté nationale.</t>
  </si>
  <si>
    <t>Il soutient les positions occidentales tout en appelant à la stabilité régionale.</t>
  </si>
  <si>
    <t>Il adopte une posture ferme de compétition stratégique.</t>
  </si>
  <si>
    <t>Il développe une coopération pragmatique fondée sur les intérêts économiques.</t>
  </si>
  <si>
    <t>Il réduit les dépenses publiques et refuse toute hausse d’impôts, en cherchant à restaurer l’équilibre budgétaire et la crédibilité financière de l’État. [europe1.fr]</t>
  </si>
  <si>
    <t>Il baisse les impôts, notamment pour les classes moyennes et les entreprises, afin de soutenir la croissance et le travail. [candidator.fr]</t>
  </si>
  <si>
    <t>Il améliore les revenus du travail en augmentant l’écart entre revenus d’activité et aides sociales plutôt qu’en intervenant sur les prix. [europe1.fr]</t>
  </si>
  <si>
    <t>Il fusionne les aides en une allocation unique plafonnée autour de 70 % du SMIC afin de limiter l’assistanat et valoriser le travail. [mon-salaire-net.fr]</t>
  </si>
  <si>
    <t>Il renforce l’offre de soins et les services publics tout en prônant une meilleure organisation territoriale du système de santé. [europe1.fr]</t>
  </si>
  <si>
    <t>Il priorise les travailleurs dans l’accès au logement social et soutient une politique ciblée sans intervention massive. [lesechos.fr]</t>
  </si>
  <si>
    <t>Il critique les normes écologiques jugées excessives et privilégie une transition progressive sans contrainte jugée pénalisante pour l’économie. [lefigaro.fr]</t>
  </si>
  <si>
    <t>Il soutient fortement le nucléaire comme pilier énergétique et rejette les politiques de sortie ou de réduction rapide. [ledauphine.com]</t>
  </si>
  <si>
    <t>Il soutient les agriculteurs et défend les territoires ruraux face aux contraintes réglementaires. [candidator.fr]</t>
  </si>
  <si>
    <t>Il protège l’environnement tout en refusant des contraintes jugées pénalisantes pour les activités économiques.</t>
  </si>
  <si>
    <t>Il baisse les charges et soutient l’artisanat et les PME pour renforcer l’activité économique. [candidator.fr]</t>
  </si>
  <si>
    <t>Il développe les infrastructures territoriales sans logique de transformation radicale des mobilités.</t>
  </si>
  <si>
    <t>Il privilégie une économie de marché et limite la régulation excessive des acteurs économiques.</t>
  </si>
  <si>
    <t>Il défend une économie ouverte et compétitive dans un cadre international régulé.</t>
  </si>
  <si>
    <t>Il relocalise la production et soutient la souveraineté industrielle française. [europe1.fr]</t>
  </si>
  <si>
    <t>Il renforce les moyens hospitaliers tout en améliorant la gestion et l’organisation des établissements.</t>
  </si>
  <si>
    <t>Il renforce l’autorité et la discipline scolaire tout en valorisant le mérite et l’exigence. [cnews.fr]</t>
  </si>
  <si>
    <t>Il soutient l’innovation et les investissements stratégiques sans programme très détaillé.</t>
  </si>
  <si>
    <t>Il durcit les sanctions, rétablit des peines plancher et renforce la réponse pénale. [europe1.fr]</t>
  </si>
  <si>
    <t>Il maintient le report de l’âge légal et refuse toute baisse significative dans une logique d’équilibre financier.</t>
  </si>
  <si>
    <t>Il renforce les dispositifs existants sans réforme structurelle majeure.</t>
  </si>
  <si>
    <t>Il réduit certaines dépenses et recentre l’État sur ses missions essentielles.</t>
  </si>
  <si>
    <t>Il défend une laïcité stricte et combat l’islamisme dans l’espace public. [candidator.fr]</t>
  </si>
  <si>
    <t>Il valorise le travail et renforce les incitations à l’emploi plutôt que l’assistanat. [europe1.fr]</t>
  </si>
  <si>
    <t>Il défend l’égalité dans un cadre républicain classique.</t>
  </si>
  <si>
    <t>Il défend l’égalité des droits sans en faire un axe politique central.</t>
  </si>
  <si>
    <t>Il maintient un modèle institutionnel stable et valorise l’autorité de l’État.</t>
  </si>
  <si>
    <t>Il renforce les régions et les territoires dans une logique de décentralisation accrue. [candidator.fr]</t>
  </si>
  <si>
    <t>Il privilégie la démocratie représentative et reste réservé sur les mécanismes de démocratie directe.</t>
  </si>
  <si>
    <t>Il soutient la culture dans un cadre public sans transformation majeure.</t>
  </si>
  <si>
    <t>Il renforce fortement les moyens de police et adopte une ligne de tolérance zéro. [candidator.fr]</t>
  </si>
  <si>
    <t>Il durcit les sanctions et intensifie la lutte contre les trafics.</t>
  </si>
  <si>
    <t>Il augmente les capacités carcérales et renforce l’exécution des peines. [candidator.fr]</t>
  </si>
  <si>
    <t>Il réduit fortement l’immigration et durcit les conditions d’asile et de séjour. [candidator.fr]</t>
  </si>
  <si>
    <t>Il renforce les capacités militaires et la souveraineté nationale.</t>
  </si>
  <si>
    <t>Il reste fidèle à l’alliance occidentale et à l’OTAN.</t>
  </si>
  <si>
    <t>Il soutient l’Ukraine dans le cadre du bloc occidental.</t>
  </si>
  <si>
    <t>Il soutient l’Union européenne tout en défendant les intérêts nationaux.</t>
  </si>
  <si>
    <t>Il adopte une ligne diplomatique classique de soutien aux alliés occidentaux et au droit international.</t>
  </si>
  <si>
    <t>Il adopte une posture de fermeté stratégique face à la Chine.</t>
  </si>
  <si>
    <t>Il privilégie une coopération pragmatique avec les États africains.</t>
  </si>
  <si>
    <t>Il adopte une posture ferme.</t>
  </si>
  <si>
    <t>Il développe une coopération pragmatique.</t>
  </si>
  <si>
    <t>Il défend une réduction rapide des déficits publics par la maîtrise des dépenses et un désendettement progressif.</t>
  </si>
  <si>
    <t>Il propose de baisser la fiscalité sur le travail et les entreprises tout en simplifiant le système fiscal.</t>
  </si>
  <si>
    <t>Il soutient le renforcement du pouvoir d’achat par la baisse des charges et la lutte contre l’inflation importée.</t>
  </si>
  <si>
    <t>Il veut recentrer les aides sociales sur les plus fragiles et conditionner davantage leur attribution.</t>
  </si>
  <si>
    <t>Il promeut la prévention sanitaire et une meilleure prise en charge de la santé mentale.</t>
  </si>
  <si>
    <t>Il encourage la construction et la simplification des normes pour relancer l’offre de logements.</t>
  </si>
  <si>
    <t>Il défend une écologie pragmatique conciliant développement économique et protection de l’environnement.</t>
  </si>
  <si>
    <t>Il soutient fortement le nucléaire comme pilier de la souveraineté énergétique française.</t>
  </si>
  <si>
    <t>Il défend les agriculteurs et la souveraineté alimentaire avec moins de normes et plus de soutien.</t>
  </si>
  <si>
    <t>Il veut soutenir les PME par la simplification administrative et la baisse des charges.</t>
  </si>
  <si>
    <t>Il promeut la compétitivité des entreprises françaises à l’international par des réformes structurelles.</t>
  </si>
  <si>
    <t>Il soutient la relocalisation industrielle et la souveraineté productive nationale.</t>
  </si>
  <si>
    <t>Il veut renforcer l’hôpital en améliorant sa gestion et les conditions de travail.</t>
  </si>
  <si>
    <t>Il propose de restaurer l’autorité à l’école et renforcer les fondamentaux.</t>
  </si>
  <si>
    <t>Il soutient l’innovation et le lien entre recherche et économie.</t>
  </si>
  <si>
    <t>Il veut durcir la réponse pénale et renforcer l’indépendance de la justice.</t>
  </si>
  <si>
    <t>Il soutient une réforme visant à garantir l’équilibre du système de retraites.</t>
  </si>
  <si>
    <t>Il défend une fonction publique plus efficace avec une meilleure gestion des ressources.</t>
  </si>
  <si>
    <t>Il encourage une politique nataliste et le soutien aux familles.</t>
  </si>
  <si>
    <t>Il défend la laïcité stricte et la fermeté face aux dérives communautaristes.</t>
  </si>
  <si>
    <t>Il soutient un assouplissement du droit du travail pour favoriser l’emploi.</t>
  </si>
  <si>
    <t>Il propose de renforcer le recours au référendum et une réforme institutionnelle.</t>
  </si>
  <si>
    <t>Il soutient le développement du numérique et la cybersécurité renforcée.</t>
  </si>
  <si>
    <t>Il défend une décentralisation accrue au profit des territoires.</t>
  </si>
  <si>
    <t>Il promeut la transparence publique et la lutte contre la corruption.</t>
  </si>
  <si>
    <t>Il prône une politique de sécurité ferme avec davantage de moyens pour les forces de l’ordre.</t>
  </si>
  <si>
    <t>Il veut intensifier la lutte contre le narcotrafic avec des mesures répressives fortes.</t>
  </si>
  <si>
    <t>Il soutient la construction de places de prison et une exécution stricte des peines.</t>
  </si>
  <si>
    <t>Il défend une politique migratoire restrictive avec un contrôle renforcé des flux.</t>
  </si>
  <si>
    <t>Il soutient l’augmentation du budget de la défense et le renforcement des capacités militaires.</t>
  </si>
  <si>
    <t>Il affirme l’importance de l’OTAN tout en défendant l’autonomie stratégique européenne.</t>
  </si>
  <si>
    <t>Il soutient l’Ukraine face à la Russie et la poursuite de l’aide européenne.</t>
  </si>
  <si>
    <t>Il défend une Europe des nations plus souveraine et moins bureaucratique.</t>
  </si>
  <si>
    <t>Il affiche une position de soutien à Israël et une approche sécuritaire au Moyen‑Orient.</t>
  </si>
  <si>
    <t>Il veut maîtriser les finances publiques par la chasse aux gaspillages, la baisse des contributions nettes à l’Union européenne et une ligne de souveraineté budgétaire destinée à desserrer l’endettement de l’État. [debout-la-france.fr], [debout-la-france.fr]</t>
  </si>
  <si>
    <t>Il propose de baisser les charges sur le travail et les entreprises qui relocalisent, de rétablir l’ISF sur les très grandes fortunes, de taxer davantage les multinationales et d’alléger certaines successions patrimoniales et entrepreneuriales. [debout-la-france.fr], [leparisien.fr]</t>
  </si>
  <si>
    <t>Il veut augmenter les salaires jusqu’à 3 SMIC via des baisses de cotisations, réduire fortement la facture d’électricité en sortant du marché européen de l’électricité et indexer davantage revenus et pensions sur l’inflation. [debout-la-france.fr], [leparisien.fr]</t>
  </si>
  <si>
    <t>Il veut restreindre l’accès de certaines prestations aux étrangers récemment arrivés, conditionner plus fortement certains minima sociaux et recentrer l’effort public sur les Français actifs, familles et personnes durablement installées sur le territoire. [debout-la-france.fr], [leparisien.fr]</t>
  </si>
  <si>
    <t>Il veut renforcer la prévention par des bilans de santé aux âges charnières, reconstruire la médecine scolaire et revaloriser les personnels de santé scolaire, tout en défendant une approche plus souveraine des politiques sanitaires. [egora.fr], [debout-la-france.fr]</t>
  </si>
  <si>
    <t>Il défend une politique favorisant l’accession à la propriété, critique les normes qu’il juge punitives comme le DPE et relie la crise du logement à la sur‑réglementation, au coût de l’énergie et à l’impuissance publique. [debout-la-france.fr], [debout-la-france.fr]</t>
  </si>
  <si>
    <t>Il défend une « écologie intelligente » conciliant souveraineté, innovation et protection concrète, avec priorité au recyclage, à la lutte contre certaines pollutions et au refus des contraintes climatiques qu’il juge socialement injustes ou idéologiques. [debout-la-france.fr], [debout-la-france.fr]</t>
  </si>
  <si>
    <t>Il veut renationaliser pleinement EDF, maintenir au moins 70 % de nucléaire, sortir du marché européen de l’électricité et écarter les politiques qui affaiblissent selon lui la souveraineté énergétique française. [leparisien.fr], [debout-la-france.fr]</t>
  </si>
  <si>
    <t>Il veut simplifier les aides, alléger les normes, protéger le marché intérieur, remplacer la PAC par une politique agricole nationale et soutenir plus fortement les paysans, l’emploi agricole et la souveraineté alimentaire. [debout-la-france.fr], [debout-la-france.fr]</t>
  </si>
  <si>
    <t>Il veut promouvoir une écologie de protection concrète, notamment contre la pollution plastique des océans et pour la préservation des milieux, tout en refusant une écologie punitive qu’il estime déconnectée des réalités économiques et territoriales. [leparisien.fr], [debout-la-france.fr]</t>
  </si>
  <si>
    <t>Il veut baisser massivement les charges, réserver davantage de marchés publics aux productions françaises, supprimer une grande partie des droits de succession sur les entreprises et cibler les aides sur les acteurs qui investissent et produisent en France. [leparisien.fr], [debout-la-france.fr]</t>
  </si>
  <si>
    <t>Il veut défendre les automobilistes contre les ZFE et l’interdiction du moteur thermique, renationaliser les autoroutes pour bloquer puis supprimer les péages et privilégier une mobilité moins punitive pour les ménages et territoires dépendants de la voiture. [debout-la-france.fr], [leparisien.fr]</t>
  </si>
  <si>
    <t>Il veut mieux soumettre la finance à l’économie réelle, lutter contre les spéculateurs et reprendre des marges de souveraineté monétaire et budgétaire pour réduire la dépendance des politiques publiques aux marchés financiers. [debout-la-france.fr], [sofia.medi...alistes.fr]</t>
  </si>
  <si>
    <t>Il veut dénoncer les accords de libre‑échange jugés déloyaux, instaurer des droits de douane ciblés, réserver davantage la commande publique au fabriqué en France et restaurer une compétitivité fondée sur le protectionnisme intelligent. [debout-la-france.fr], [leparisien.fr]</t>
  </si>
  <si>
    <t>Il veut relocaliser massivement la production, créer des emplois par le « produire en France », soutenir les entreprises qui investissent localement et défendre les filières stratégiques contre les délocalisations et la concurrence jugée déloyale. [debout-la-france.fr], [debout-la-france.fr]</t>
  </si>
  <si>
    <t>Il veut rouvrir des lits, ouvrir au moins un établissement de santé par département, reprendre la dette hospitalière par l’État et réformer la gouvernance et le financement de l’hôpital pour desserrer l’étau gestionnaire. [egora.fr], [leparisien.fr]</t>
  </si>
  <si>
    <t>Il veut restaurer l’autorité, les savoirs fondamentaux et la neutralité de l’école, augmenter fortement le temps de français et de mathématiques, proscrire l’écriture inclusive et renforcer les exigences d’assiduité et de discipline. [leparisien.fr], [soseducation.org]</t>
  </si>
  <si>
    <t>Il veut soutenir les chercheurs, investir dans les nouvelles technologies, défendre une souveraineté industrielle et numérique et promouvoir une régulation de l’IA qui encadre les risques sans étouffer l’innovation française. [debout-la-france.fr], [debout-la-france.fr]</t>
  </si>
  <si>
    <t>Il veut accélérer les procédures, rétablir des peines plancher, donner davantage de moyens à la justice, créer des juridictions spécialisées sur certaines violences et articuler fermeté pénale, exécution effective des peines et autorité de l’État. [leparisien.fr], [debout-la-france.fr]</t>
  </si>
  <si>
    <t>Il veut rétablir la retraite à taux plein à 60 ans avec 37,5 annuités, permettre des départs plus précoces pour les métiers pénibles et indexer les pensions sur l’inflation pour préserver le niveau de vie des retraités. [leparisien.fr], [debout-la-france.fr]</t>
  </si>
  <si>
    <t>Il veut agir pour le grand âge et les aidants, mieux structurer la prise en charge de la dépendance et préserver la dignité des personnes âgées dans une logique de solidarité nationale davantage territorialisée. [debout-la-france.fr], [egora.fr]</t>
  </si>
  <si>
    <t>Il veut reconstruire des services publics présents sur tout le territoire, recentrer l’État sur ses missions essentielles et améliorer l’efficacité administrative sans abandonner la logique de service public ni la présence locale. [debout-la-france.fr], [leparisien.fr]</t>
  </si>
  <si>
    <t>Il veut revaloriser l’AAH, ouvrir davantage la société aux personnes en situation de handicap et inscrire ce sujet dans une logique de compensation, d’accessibilité et de soutien plus concret aux aidants. [leparisien.fr], [debout-la-france.fr]</t>
  </si>
  <si>
    <t>Il veut conduire une politique familiale ambitieuse avec davantage de places de crèche, un congé parental plus structuré et mieux rémunéré, et des mesures explicitement natalistes pour soutenir les familles et l’emploi des parents. [lesprosdel...enfance.fr], [leparisien.fr]</t>
  </si>
  <si>
    <t>Il défend une laïcité stricte, l’interdiction étendue des signes religieux dans l’espace scolaire, la fermeté contre l’islamisme et une conception républicaine exigeante de l’assimilation face aux logiques communautaires. [soseducation.org], [debout-la-france.fr]</t>
  </si>
  <si>
    <t>Il veut alléger les charges sur le travail, favoriser l’emploi dans les TPE‑PME, soutenir l’apprentissage et récompenser davantage le travail que l’assistance, dans une logique sociale‑conservatrice et productiviste. [leparisien.fr], [debout-la-france.fr]</t>
  </si>
  <si>
    <t>Il veut renforcer la lutte contre les violences faites aux femmes, accélérer les procédures judiciaires dédiées et soutenir l’activité professionnelle des mères via une politique familiale et d’accueil de la petite enfance plus ambitieuse. [rollingstone.fr], [lesprosdel...enfance.fr]</t>
  </si>
  <si>
    <t>Il veut instaurer le RIC, reconnaître le vote blanc, introduire une dose de proportionnelle, revenir au septennat avec référendum révocatoire et multiplier les référendums pour rendre le pouvoir politique plus directement au peuple. [debout-la-france.fr], [debout-la-france.fr]</t>
  </si>
  <si>
    <t>Il veut défendre une souveraineté industrielle et numérique française, soutenir les acteurs de l’IA, encadrer les dérives sans freiner l’innovation et renforcer plus largement l’autonomie stratégique dans les technologies critiques. [debout-la-france.fr], [debout-la-france.fr]</t>
  </si>
  <si>
    <t>Il veut supprimer le millefeuille territorial, abroger la loi NOTRe, redonner de l’importance aux communes et défendre une organisation territoriale plus proche du terrain, des élus locaux et des réalités de proximité. [debout-la-france.fr], [debout-la-france.fr]</t>
  </si>
  <si>
    <t>Il veut moraliser la vie publique par l’exigence d’un casier judiciaire vierge pour les candidats, la prise en compte du vote blanc, des référendums plus fréquents et des mécanismes de révocation citoyenne. [debout-la-france.fr], [debout-la-france.fr]</t>
  </si>
  <si>
    <t>Il défend l’exception culturelle française, la langue française et une politique culturelle patrimoniale et populaire ; en revanche, je n’ai pas trouvé de position 2027 suffisamment claire sur l’audiovisuel public pour aller plus loin. [rollingstone.fr], [debout-la-france.fr]</t>
  </si>
  <si>
    <t>Il veut recruter massivement dans les forces de l’ordre, restaurer l’autorité, renforcer la réponse pénale et faire de l’ordre public une priorité centrale de son projet, avec une ligne nettement sécuritaire. [leparisien.fr], [dupontaignan.fr]</t>
  </si>
  <si>
    <t>Il veut durcir très fortement la lutte contre le narcotrafic, rétablir les frontières pour bloquer les flux criminels et mobiliser davantage la police, la justice et même l’armée contre les réseaux transnationaux. [debout-la-france.fr], [debout-la-france.fr]</t>
  </si>
  <si>
    <t>Il veut créer des dizaines de milliers de places de prison, faire payer leur détention aux détenus, développer le travail carcéral et garantir l’exécution stricte des peines dans une logique très répressive. [leparisien.fr], [debout-la-france.fr]</t>
  </si>
  <si>
    <t>Il veut bloquer l’immigration illégale, réduire drastiquement les entrées légales, sortir de Schengen, durcir l’asile, rétablir le délit de séjour irrégulier et conditionner fortement aides sociales et maintien sur le territoire. [debout-la-france.fr], [leparisien.fr]</t>
  </si>
  <si>
    <t>Il veut augmenter l’effort de défense jusqu’à environ 2,5 % du PIB, recruter davantage de militaires et restaurer une défense pleinement nationale appuyée sur la dissuasion et l’autonomie stratégique françaises. [debout-la-france.fr], [debout-la-france.fr]</t>
  </si>
  <si>
    <t>Il veut sortir du commandement militaire intégré de l’OTAN afin de retrouver une autonomie complète de défense et refuse tout partage de la dissuasion nucléaire française dans un cadre supranational. [debout-la-france.fr], [debout-la-france.fr]</t>
  </si>
  <si>
    <t>Il condamne l’agression russe mais veut une paix négociée rapide, refuse l’escalade militaire, s’oppose à l’envoi de la France dans une logique de guerre longue et plaide pour une diplomatie indépendante. [debout-la-france.fr], [debout-la-france.fr]</t>
  </si>
  <si>
    <t>Il veut remplacer l’Union européenne actuelle par une Europe des nations libres et des coopérations à la carte, restaurer la primauté du droit national et cesser de financer un cadre supranational qu’il juge antidémocratique. [debout-la-france.fr], [debout-la-france.fr]</t>
  </si>
  <si>
    <t>Il veut refonder la relation avec l’Afrique dans un esprit de partenariat entre nations souveraines, en liant davantage diplomatie, francophonie, sécurité et développement, mais sans programme 2027 détaillé trouvé sur ce point. [debout-la-france.fr], [debout-la-france.fr]</t>
  </si>
  <si>
    <t>découvrez vos candidats préferés dans l'onglet "Résultats"</t>
  </si>
  <si>
    <t xml:space="preserve">il se base sur les déclarations publiques des candidats ainsi que sur leur programme publié. </t>
  </si>
  <si>
    <t>il n'évalue pas la vraissemblance d'un programme politique.</t>
  </si>
  <si>
    <t>en colonne G, noter chaque thème de -5 à +5 entre les deux bornes détaillées en colonne C&amp;D. Des exemples sont proposés en colonne F</t>
  </si>
  <si>
    <t>NB : la pondération est clé. Ayez pour objectif d'avoir:
4-6 très important
10-14 important
+/- 22 nécessaire
4-6 utile
Tout les sujets sont en soit importants, mais leur hiérarchisation compte beaucoup pour établir de quel candidat vous êtes le plus proche</t>
  </si>
  <si>
    <t>pondération</t>
  </si>
  <si>
    <t>quantité</t>
  </si>
  <si>
    <t>pourcentage</t>
  </si>
  <si>
    <t>Quel est mon candidat : mode d'emploi</t>
  </si>
  <si>
    <t>Cet outil sert à évaluer de quel candidat à la présidentielle de 2027 dont vous êtes le plus proche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</si>
</sst>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1"/>
      <name val="Calibri"/>
      <family val="2"/>
    </font>
    <font>
      <b/>
      <sz val="11"/>
      <color theme="1"/>
      <name val="Calibri"/>
      <family val="2"/>
      <scheme val="minor"/>
    </font>
    <font>
      <b/>
      <sz val="11"/>
      <name val="Calibri"/>
      <family val="2"/>
    </font>
    <font>
      <u/>
      <sz val="11"/>
      <color theme="10"/>
      <name val="Calibri"/>
      <family val="2"/>
      <scheme val="minor"/>
    </font>
    <font>
      <sz val="11"/>
      <color theme="1"/>
      <name val="Segoe UI"/>
      <family val="2"/>
    </font>
    <font>
      <b/>
      <sz val="11"/>
      <color theme="1"/>
      <name val="Segoe UI"/>
      <family val="2"/>
    </font>
    <font>
      <b/>
      <sz val="18"/>
      <color theme="1"/>
      <name val="Segoe UI"/>
      <family val="2"/>
    </font>
    <font>
      <b/>
      <sz val="20"/>
      <color theme="1"/>
      <name val="Calibri"/>
      <family val="2"/>
      <scheme val="minor"/>
    </font>
    <font>
      <sz val="20"/>
      <color theme="1"/>
      <name val="Calibri"/>
      <family val="2"/>
      <scheme val="minor"/>
    </font>
    <font>
      <sz val="14"/>
      <color theme="1"/>
      <name val="Calibri"/>
      <family val="2"/>
      <scheme val="minor"/>
    </font>
    <font>
      <sz val="6"/>
      <name val="Yu Gothic"/>
      <family val="2"/>
      <charset val="128"/>
    </font>
    <font>
      <b/>
      <sz val="16"/>
      <color theme="1"/>
      <name val="Calibri"/>
      <family val="2"/>
      <scheme val="minor"/>
    </font>
    <font>
      <b/>
      <sz val="16"/>
      <color theme="1"/>
      <name val="Segoe UI"/>
      <family val="2"/>
    </font>
    <font>
      <b/>
      <sz val="12"/>
      <color theme="1"/>
      <name val="Calibri"/>
      <family val="2"/>
      <scheme val="minor"/>
    </font>
    <font>
      <b/>
      <sz val="11"/>
      <name val="Calibri"/>
      <family val="2"/>
      <scheme val="minor"/>
    </font>
    <font>
      <sz val="11"/>
      <name val="Calibri"/>
      <family val="2"/>
      <scheme val="minor"/>
    </font>
    <font>
      <sz val="11"/>
      <name val="Segoe UI"/>
      <family val="2"/>
    </font>
    <font>
      <u/>
      <sz val="11"/>
      <name val="Calibri"/>
      <family val="2"/>
      <scheme val="minor"/>
    </font>
    <font>
      <sz val="16"/>
      <color theme="1"/>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tint="-0.249977111117893"/>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rgb="FFE6E6E6"/>
      </left>
      <right style="medium">
        <color rgb="FFE6E6E6"/>
      </right>
      <top style="medium">
        <color rgb="FFE6E6E6"/>
      </top>
      <bottom style="medium">
        <color rgb="FFE6E6E6"/>
      </bottom>
      <diagonal/>
    </border>
    <border>
      <left style="thin">
        <color indexed="64"/>
      </left>
      <right/>
      <top/>
      <bottom/>
      <diagonal/>
    </border>
    <border>
      <left/>
      <right style="thin">
        <color indexed="64"/>
      </right>
      <top/>
      <bottom/>
      <diagonal/>
    </border>
    <border>
      <left style="medium">
        <color rgb="FFE6E6E6"/>
      </left>
      <right style="thin">
        <color indexed="64"/>
      </right>
      <top style="medium">
        <color rgb="FFE6E6E6"/>
      </top>
      <bottom style="medium">
        <color rgb="FFE6E6E6"/>
      </bottom>
      <diagonal/>
    </border>
    <border>
      <left style="thin">
        <color indexed="64"/>
      </left>
      <right/>
      <top/>
      <bottom style="thin">
        <color indexed="64"/>
      </bottom>
      <diagonal/>
    </border>
    <border>
      <left style="medium">
        <color rgb="FFE6E6E6"/>
      </left>
      <right style="medium">
        <color rgb="FFE6E6E6"/>
      </right>
      <top style="medium">
        <color rgb="FFE6E6E6"/>
      </top>
      <bottom style="thin">
        <color indexed="64"/>
      </bottom>
      <diagonal/>
    </border>
    <border>
      <left/>
      <right/>
      <top/>
      <bottom style="thin">
        <color indexed="64"/>
      </bottom>
      <diagonal/>
    </border>
    <border>
      <left style="medium">
        <color rgb="FFE6E6E6"/>
      </left>
      <right style="thin">
        <color indexed="64"/>
      </right>
      <top style="medium">
        <color rgb="FFE6E6E6"/>
      </top>
      <bottom style="thin">
        <color indexed="64"/>
      </bottom>
      <diagonal/>
    </border>
    <border>
      <left style="medium">
        <color rgb="FFE6E6E6"/>
      </left>
      <right style="medium">
        <color rgb="FFE6E6E6"/>
      </right>
      <top style="medium">
        <color rgb="FFE6E6E6"/>
      </top>
      <bottom/>
      <diagonal/>
    </border>
    <border>
      <left style="medium">
        <color rgb="FFE6E6E6"/>
      </left>
      <right/>
      <top style="medium">
        <color rgb="FFE6E6E6"/>
      </top>
      <bottom style="medium">
        <color rgb="FFE6E6E6"/>
      </bottom>
      <diagonal/>
    </border>
    <border>
      <left/>
      <right style="thin">
        <color auto="1"/>
      </right>
      <top style="thin">
        <color auto="1"/>
      </top>
      <bottom style="thin">
        <color auto="1"/>
      </bottom>
      <diagonal/>
    </border>
    <border>
      <left style="medium">
        <color theme="0"/>
      </left>
      <right style="medium">
        <color theme="0"/>
      </right>
      <top style="medium">
        <color theme="0"/>
      </top>
      <bottom style="medium">
        <color theme="0"/>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rgb="FF000000"/>
      </left>
      <right style="thin">
        <color rgb="FF000000"/>
      </right>
      <top style="thin">
        <color rgb="FF000000"/>
      </top>
      <bottom style="thin">
        <color rgb="FF000000"/>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bottom/>
      <diagonal/>
    </border>
  </borders>
  <cellStyleXfs count="2">
    <xf numFmtId="0" fontId="0" fillId="0" borderId="0"/>
    <xf numFmtId="0" fontId="4" fillId="0" borderId="0" applyNumberFormat="0" applyFill="0" applyBorder="0" applyAlignment="0" applyProtection="0"/>
  </cellStyleXfs>
  <cellXfs count="129">
    <xf numFmtId="0" fontId="0" fillId="0" borderId="0" xfId="0"/>
    <xf numFmtId="0" fontId="1" fillId="0" borderId="1" xfId="0" applyFont="1" applyBorder="1" applyAlignment="1">
      <alignment horizontal="center" vertical="top"/>
    </xf>
    <xf numFmtId="0" fontId="3" fillId="0" borderId="1" xfId="0" applyFont="1" applyBorder="1" applyAlignment="1">
      <alignment horizontal="center" vertical="top"/>
    </xf>
    <xf numFmtId="0" fontId="2" fillId="0" borderId="0" xfId="0" applyFont="1"/>
    <xf numFmtId="0" fontId="5" fillId="0" borderId="0" xfId="0" applyFont="1" applyAlignment="1">
      <alignment vertical="center"/>
    </xf>
    <xf numFmtId="0" fontId="2" fillId="0" borderId="3" xfId="0" applyFont="1" applyBorder="1"/>
    <xf numFmtId="0" fontId="0" fillId="0" borderId="4" xfId="0" applyBorder="1"/>
    <xf numFmtId="0" fontId="2" fillId="2" borderId="3" xfId="0" applyFont="1" applyFill="1" applyBorder="1"/>
    <xf numFmtId="0" fontId="2" fillId="2" borderId="0" xfId="0" applyFont="1" applyFill="1"/>
    <xf numFmtId="0" fontId="2" fillId="2" borderId="4" xfId="0" applyFont="1" applyFill="1" applyBorder="1"/>
    <xf numFmtId="0" fontId="2" fillId="0" borderId="6" xfId="0" applyFont="1" applyBorder="1"/>
    <xf numFmtId="0" fontId="0" fillId="0" borderId="0" xfId="0"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wrapText="1"/>
    </xf>
    <xf numFmtId="0" fontId="2" fillId="0" borderId="3" xfId="0" applyFont="1" applyBorder="1" applyAlignment="1">
      <alignment horizontal="left" vertical="top" wrapText="1"/>
    </xf>
    <xf numFmtId="0" fontId="0" fillId="0" borderId="3" xfId="0" quotePrefix="1" applyBorder="1" applyAlignment="1">
      <alignment horizontal="left" vertical="center" wrapText="1"/>
    </xf>
    <xf numFmtId="0" fontId="0" fillId="0" borderId="0" xfId="0" quotePrefix="1" applyAlignment="1">
      <alignment wrapText="1"/>
    </xf>
    <xf numFmtId="0" fontId="2" fillId="0" borderId="3" xfId="0" applyFont="1" applyBorder="1" applyAlignment="1">
      <alignment horizontal="left" vertical="center" wrapText="1"/>
    </xf>
    <xf numFmtId="0" fontId="0" fillId="0" borderId="3" xfId="0" applyBorder="1" applyAlignment="1">
      <alignment horizontal="left" vertical="center" wrapText="1"/>
    </xf>
    <xf numFmtId="2" fontId="0" fillId="0" borderId="0" xfId="0" applyNumberFormat="1"/>
    <xf numFmtId="2" fontId="5" fillId="0" borderId="0" xfId="0" quotePrefix="1" applyNumberFormat="1" applyFont="1" applyAlignment="1">
      <alignment vertical="center"/>
    </xf>
    <xf numFmtId="0" fontId="1" fillId="0" borderId="12" xfId="0" applyFont="1" applyBorder="1" applyAlignment="1">
      <alignment horizontal="center" vertical="top"/>
    </xf>
    <xf numFmtId="0" fontId="0" fillId="0" borderId="1" xfId="0" applyBorder="1"/>
    <xf numFmtId="0" fontId="0" fillId="0" borderId="1" xfId="0" applyBorder="1" applyAlignment="1">
      <alignment horizontal="center" vertical="center"/>
    </xf>
    <xf numFmtId="0" fontId="0" fillId="0" borderId="0" xfId="0" applyAlignment="1">
      <alignment horizontal="center" vertical="center"/>
    </xf>
    <xf numFmtId="2" fontId="0" fillId="0" borderId="0" xfId="0" quotePrefix="1" applyNumberFormat="1" applyAlignment="1">
      <alignment horizontal="center" vertical="center" wrapText="1"/>
    </xf>
    <xf numFmtId="0" fontId="0" fillId="0" borderId="0" xfId="0" applyAlignment="1">
      <alignment wrapText="1"/>
    </xf>
    <xf numFmtId="0" fontId="1" fillId="0" borderId="0" xfId="0" applyFont="1" applyAlignment="1">
      <alignment horizontal="center" vertical="top"/>
    </xf>
    <xf numFmtId="0" fontId="7" fillId="0" borderId="0" xfId="0" applyFont="1" applyAlignment="1">
      <alignment vertical="center" wrapText="1"/>
    </xf>
    <xf numFmtId="0" fontId="0" fillId="0" borderId="0" xfId="0" applyAlignment="1">
      <alignment horizontal="left" vertical="center" wrapText="1"/>
    </xf>
    <xf numFmtId="2" fontId="0" fillId="3" borderId="0" xfId="0" quotePrefix="1" applyNumberFormat="1" applyFill="1" applyAlignment="1">
      <alignment horizontal="center" vertical="center"/>
    </xf>
    <xf numFmtId="0" fontId="0" fillId="0" borderId="0" xfId="0" applyAlignment="1">
      <alignment horizontal="center" vertical="center" wrapText="1"/>
    </xf>
    <xf numFmtId="164" fontId="0" fillId="0" borderId="0" xfId="0" applyNumberFormat="1"/>
    <xf numFmtId="0" fontId="2" fillId="0" borderId="0" xfId="0" applyFont="1" applyAlignment="1">
      <alignment horizontal="center" vertical="center" wrapText="1"/>
    </xf>
    <xf numFmtId="2" fontId="0" fillId="0" borderId="0" xfId="0" applyNumberFormat="1" applyAlignment="1">
      <alignment wrapText="1"/>
    </xf>
    <xf numFmtId="0" fontId="2" fillId="0" borderId="0" xfId="0" applyFont="1" applyAlignment="1">
      <alignment wrapText="1"/>
    </xf>
    <xf numFmtId="0" fontId="2" fillId="0" borderId="0" xfId="0" applyFont="1" applyAlignment="1">
      <alignment horizontal="center" vertical="center"/>
    </xf>
    <xf numFmtId="1" fontId="0" fillId="0" borderId="0" xfId="0" applyNumberFormat="1" applyAlignment="1">
      <alignment horizontal="center" vertical="center"/>
    </xf>
    <xf numFmtId="0" fontId="9" fillId="4" borderId="1" xfId="0" applyFont="1" applyFill="1" applyBorder="1" applyAlignment="1">
      <alignment horizontal="center" vertical="center"/>
    </xf>
    <xf numFmtId="0" fontId="6" fillId="5" borderId="0" xfId="0" applyFont="1" applyFill="1" applyAlignment="1">
      <alignment vertical="center"/>
    </xf>
    <xf numFmtId="0" fontId="2" fillId="5" borderId="0" xfId="0" applyFont="1" applyFill="1"/>
    <xf numFmtId="164" fontId="6" fillId="0" borderId="13" xfId="0" applyNumberFormat="1" applyFont="1" applyBorder="1" applyAlignment="1">
      <alignment horizontal="center" vertical="center" wrapText="1"/>
    </xf>
    <xf numFmtId="164" fontId="6" fillId="0" borderId="13" xfId="0" applyNumberFormat="1" applyFont="1" applyBorder="1" applyAlignment="1">
      <alignment horizontal="center" vertical="center"/>
    </xf>
    <xf numFmtId="164" fontId="5" fillId="0" borderId="13" xfId="0" applyNumberFormat="1" applyFont="1" applyBorder="1" applyAlignment="1">
      <alignment horizontal="center" vertical="center"/>
    </xf>
    <xf numFmtId="0" fontId="6" fillId="5" borderId="1" xfId="0" applyFont="1" applyFill="1" applyBorder="1" applyAlignment="1">
      <alignment vertical="center"/>
    </xf>
    <xf numFmtId="164" fontId="8" fillId="0" borderId="0" xfId="0" applyNumberFormat="1" applyFont="1" applyAlignment="1">
      <alignment horizontal="center" vertical="center"/>
    </xf>
    <xf numFmtId="0" fontId="2" fillId="0" borderId="15" xfId="0" applyFont="1" applyBorder="1" applyAlignment="1">
      <alignment horizontal="left" vertical="center"/>
    </xf>
    <xf numFmtId="0" fontId="0" fillId="0" borderId="15" xfId="0" applyBorder="1" applyAlignment="1">
      <alignment horizontal="left" vertical="center" wrapText="1"/>
    </xf>
    <xf numFmtId="0" fontId="0" fillId="0" borderId="15" xfId="0" quotePrefix="1" applyBorder="1" applyAlignment="1">
      <alignment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2" fontId="8" fillId="5" borderId="14" xfId="0" applyNumberFormat="1" applyFont="1" applyFill="1" applyBorder="1" applyAlignment="1">
      <alignment horizontal="center" vertical="center"/>
    </xf>
    <xf numFmtId="2" fontId="8" fillId="5" borderId="14" xfId="0" applyNumberFormat="1" applyFont="1" applyFill="1" applyBorder="1" applyAlignment="1">
      <alignment horizontal="left" vertical="center"/>
    </xf>
    <xf numFmtId="0" fontId="2" fillId="0" borderId="14" xfId="0" applyFont="1" applyBorder="1" applyAlignment="1">
      <alignment horizontal="left" vertical="center"/>
    </xf>
    <xf numFmtId="0" fontId="0" fillId="0" borderId="14" xfId="0" applyBorder="1" applyAlignment="1">
      <alignment horizontal="left" vertical="center"/>
    </xf>
    <xf numFmtId="164" fontId="8" fillId="0" borderId="14" xfId="0" applyNumberFormat="1" applyFont="1" applyBorder="1" applyAlignment="1">
      <alignment horizontal="center" vertical="center"/>
    </xf>
    <xf numFmtId="164" fontId="10" fillId="0" borderId="0" xfId="0" applyNumberFormat="1" applyFont="1" applyAlignment="1">
      <alignment horizontal="center"/>
    </xf>
    <xf numFmtId="9" fontId="0" fillId="0" borderId="0" xfId="0" applyNumberFormat="1"/>
    <xf numFmtId="9" fontId="0" fillId="0" borderId="4" xfId="0" applyNumberFormat="1" applyBorder="1"/>
    <xf numFmtId="0" fontId="0" fillId="0" borderId="0" xfId="0" applyAlignment="1">
      <alignment horizontal="center"/>
    </xf>
    <xf numFmtId="0" fontId="0" fillId="0" borderId="0" xfId="0" applyAlignment="1">
      <alignment vertical="center" wrapText="1"/>
    </xf>
    <xf numFmtId="0" fontId="0" fillId="0" borderId="0" xfId="0" applyAlignment="1">
      <alignment vertical="center"/>
    </xf>
    <xf numFmtId="0" fontId="0" fillId="0" borderId="11" xfId="0" quotePrefix="1" applyBorder="1" applyAlignment="1">
      <alignment horizontal="left" vertical="center" wrapText="1"/>
    </xf>
    <xf numFmtId="0" fontId="5" fillId="0" borderId="3" xfId="0" applyFont="1" applyBorder="1" applyAlignment="1">
      <alignment vertical="center" wrapText="1"/>
    </xf>
    <xf numFmtId="0" fontId="12" fillId="0" borderId="0" xfId="0" applyFont="1" applyAlignment="1">
      <alignment wrapText="1"/>
    </xf>
    <xf numFmtId="2" fontId="12" fillId="5" borderId="14" xfId="0" applyNumberFormat="1" applyFont="1" applyFill="1" applyBorder="1" applyAlignment="1">
      <alignment horizontal="center" vertical="center" wrapText="1"/>
    </xf>
    <xf numFmtId="0" fontId="12" fillId="0" borderId="15" xfId="0" applyFont="1" applyBorder="1" applyAlignment="1">
      <alignment horizontal="left" vertical="center" wrapText="1"/>
    </xf>
    <xf numFmtId="0" fontId="12" fillId="0" borderId="24" xfId="0" applyFont="1" applyBorder="1" applyAlignment="1">
      <alignment horizontal="left" vertical="center" wrapText="1"/>
    </xf>
    <xf numFmtId="0" fontId="12" fillId="0" borderId="16" xfId="0" applyFont="1" applyBorder="1" applyAlignment="1">
      <alignment horizontal="left" vertical="center" wrapText="1"/>
    </xf>
    <xf numFmtId="0" fontId="12" fillId="0" borderId="26" xfId="0" applyFont="1" applyBorder="1" applyAlignment="1">
      <alignment horizontal="left" vertical="center" wrapText="1"/>
    </xf>
    <xf numFmtId="0" fontId="2" fillId="0" borderId="0" xfId="0" applyFont="1" applyAlignment="1">
      <alignment vertical="center"/>
    </xf>
    <xf numFmtId="0" fontId="0" fillId="0" borderId="0" xfId="0" quotePrefix="1" applyAlignment="1">
      <alignment vertical="center"/>
    </xf>
    <xf numFmtId="2" fontId="0" fillId="0" borderId="0" xfId="0" quotePrefix="1" applyNumberFormat="1" applyAlignment="1">
      <alignment vertical="center"/>
    </xf>
    <xf numFmtId="2" fontId="0" fillId="0" borderId="15" xfId="0" quotePrefix="1" applyNumberFormat="1" applyBorder="1" applyAlignment="1">
      <alignment wrapText="1"/>
    </xf>
    <xf numFmtId="0" fontId="0" fillId="0" borderId="16" xfId="0" quotePrefix="1" applyBorder="1" applyAlignment="1">
      <alignment horizontal="left" vertical="center" wrapText="1"/>
    </xf>
    <xf numFmtId="14" fontId="2" fillId="0" borderId="0" xfId="0" applyNumberFormat="1" applyFont="1" applyAlignment="1">
      <alignment horizontal="center" vertical="center"/>
    </xf>
    <xf numFmtId="0" fontId="0" fillId="0" borderId="0" xfId="0" quotePrefix="1" applyAlignment="1">
      <alignment horizontal="center" vertical="center" wrapText="1"/>
    </xf>
    <xf numFmtId="1" fontId="2" fillId="5" borderId="0" xfId="0" applyNumberFormat="1" applyFont="1" applyFill="1" applyAlignment="1">
      <alignment horizontal="center" vertical="center"/>
    </xf>
    <xf numFmtId="0" fontId="14" fillId="0" borderId="0" xfId="0" applyFont="1" applyAlignment="1">
      <alignment horizontal="center" vertical="center"/>
    </xf>
    <xf numFmtId="0" fontId="0" fillId="5" borderId="0" xfId="0" quotePrefix="1" applyFill="1" applyAlignment="1">
      <alignment vertical="center"/>
    </xf>
    <xf numFmtId="0" fontId="15" fillId="8" borderId="3" xfId="0" applyFont="1" applyFill="1" applyBorder="1" applyAlignment="1">
      <alignment vertical="center" wrapText="1"/>
    </xf>
    <xf numFmtId="0" fontId="16" fillId="8" borderId="0" xfId="0" applyFont="1" applyFill="1" applyAlignment="1">
      <alignment vertical="center" wrapText="1"/>
    </xf>
    <xf numFmtId="0" fontId="17" fillId="8" borderId="0" xfId="0" applyFont="1" applyFill="1" applyAlignment="1">
      <alignment vertical="center" wrapText="1"/>
    </xf>
    <xf numFmtId="0" fontId="18" fillId="8" borderId="0" xfId="1" applyFont="1" applyFill="1" applyBorder="1" applyAlignment="1">
      <alignment vertical="center" wrapText="1"/>
    </xf>
    <xf numFmtId="0" fontId="17" fillId="8" borderId="2" xfId="0" applyFont="1" applyFill="1" applyBorder="1" applyAlignment="1">
      <alignment vertical="center" wrapText="1"/>
    </xf>
    <xf numFmtId="0" fontId="18" fillId="8" borderId="2" xfId="1" applyFont="1" applyFill="1" applyBorder="1" applyAlignment="1">
      <alignment vertical="center" wrapText="1"/>
    </xf>
    <xf numFmtId="0" fontId="16" fillId="8" borderId="5" xfId="0" applyFont="1" applyFill="1" applyBorder="1" applyAlignment="1">
      <alignment vertical="center" wrapText="1"/>
    </xf>
    <xf numFmtId="0" fontId="16" fillId="8" borderId="2" xfId="0" applyFont="1" applyFill="1" applyBorder="1" applyAlignment="1">
      <alignment vertical="center" wrapText="1"/>
    </xf>
    <xf numFmtId="0" fontId="15" fillId="7" borderId="3" xfId="0" applyFont="1" applyFill="1" applyBorder="1" applyAlignment="1">
      <alignment vertical="center" wrapText="1"/>
    </xf>
    <xf numFmtId="0" fontId="16" fillId="7" borderId="0" xfId="0" applyFont="1" applyFill="1" applyAlignment="1">
      <alignment vertical="center" wrapText="1"/>
    </xf>
    <xf numFmtId="0" fontId="17" fillId="7" borderId="0" xfId="0" applyFont="1" applyFill="1" applyAlignment="1">
      <alignment vertical="center" wrapText="1"/>
    </xf>
    <xf numFmtId="0" fontId="17" fillId="7" borderId="2" xfId="0" applyFont="1" applyFill="1" applyBorder="1" applyAlignment="1">
      <alignment vertical="center" wrapText="1"/>
    </xf>
    <xf numFmtId="0" fontId="16" fillId="7" borderId="5" xfId="0" applyFont="1" applyFill="1" applyBorder="1" applyAlignment="1">
      <alignment vertical="center" wrapText="1"/>
    </xf>
    <xf numFmtId="0" fontId="16" fillId="7" borderId="2" xfId="0" applyFont="1" applyFill="1" applyBorder="1" applyAlignment="1">
      <alignment vertical="center" wrapText="1"/>
    </xf>
    <xf numFmtId="0" fontId="18" fillId="7" borderId="0" xfId="1" applyFont="1" applyFill="1" applyBorder="1" applyAlignment="1">
      <alignment vertical="center" wrapText="1"/>
    </xf>
    <xf numFmtId="0" fontId="18" fillId="7" borderId="2" xfId="1" applyFont="1" applyFill="1" applyBorder="1" applyAlignment="1">
      <alignment vertical="center" wrapText="1"/>
    </xf>
    <xf numFmtId="0" fontId="18" fillId="7" borderId="0" xfId="1" applyFont="1" applyFill="1" applyAlignment="1">
      <alignment vertical="center" wrapText="1"/>
    </xf>
    <xf numFmtId="0" fontId="18" fillId="8" borderId="5" xfId="1" applyFont="1" applyFill="1" applyBorder="1" applyAlignment="1">
      <alignment vertical="center" wrapText="1"/>
    </xf>
    <xf numFmtId="0" fontId="17" fillId="7" borderId="5" xfId="0" applyFont="1" applyFill="1" applyBorder="1" applyAlignment="1">
      <alignment vertical="center" wrapText="1"/>
    </xf>
    <xf numFmtId="0" fontId="18" fillId="8" borderId="0" xfId="1" applyFont="1" applyFill="1" applyAlignment="1">
      <alignment vertical="center" wrapText="1"/>
    </xf>
    <xf numFmtId="0" fontId="16" fillId="8" borderId="10" xfId="0" applyFont="1" applyFill="1" applyBorder="1" applyAlignment="1">
      <alignment vertical="center" wrapText="1"/>
    </xf>
    <xf numFmtId="0" fontId="15" fillId="8" borderId="6" xfId="0" applyFont="1" applyFill="1" applyBorder="1" applyAlignment="1">
      <alignment vertical="center" wrapText="1"/>
    </xf>
    <xf numFmtId="0" fontId="16" fillId="8" borderId="7" xfId="0" applyFont="1" applyFill="1" applyBorder="1" applyAlignment="1">
      <alignment vertical="center" wrapText="1"/>
    </xf>
    <xf numFmtId="0" fontId="16" fillId="8" borderId="8" xfId="0" applyFont="1" applyFill="1" applyBorder="1" applyAlignment="1">
      <alignment vertical="center" wrapText="1"/>
    </xf>
    <xf numFmtId="0" fontId="17" fillId="8" borderId="8" xfId="0" applyFont="1" applyFill="1" applyBorder="1" applyAlignment="1">
      <alignment vertical="center" wrapText="1"/>
    </xf>
    <xf numFmtId="0" fontId="18" fillId="8" borderId="7" xfId="1" applyFont="1" applyFill="1" applyBorder="1" applyAlignment="1">
      <alignment vertical="center" wrapText="1"/>
    </xf>
    <xf numFmtId="0" fontId="17" fillId="8" borderId="7" xfId="0" applyFont="1" applyFill="1" applyBorder="1" applyAlignment="1">
      <alignment vertical="center" wrapText="1"/>
    </xf>
    <xf numFmtId="0" fontId="17" fillId="8" borderId="9" xfId="0" applyFont="1" applyFill="1" applyBorder="1" applyAlignment="1">
      <alignment vertical="center" wrapText="1"/>
    </xf>
    <xf numFmtId="0" fontId="15" fillId="7" borderId="3" xfId="0" applyFont="1" applyFill="1" applyBorder="1" applyAlignment="1">
      <alignment horizontal="left" vertical="center" wrapText="1"/>
    </xf>
    <xf numFmtId="0" fontId="16" fillId="8" borderId="18" xfId="0" applyFont="1" applyFill="1" applyBorder="1" applyAlignment="1">
      <alignment vertical="center" wrapText="1"/>
    </xf>
    <xf numFmtId="0" fontId="17" fillId="8" borderId="5" xfId="0" applyFont="1" applyFill="1" applyBorder="1" applyAlignment="1">
      <alignment vertical="center" wrapText="1"/>
    </xf>
    <xf numFmtId="2" fontId="2" fillId="6" borderId="15" xfId="0" quotePrefix="1" applyNumberFormat="1" applyFont="1" applyFill="1" applyBorder="1" applyAlignment="1" applyProtection="1">
      <alignment horizontal="center" vertical="center"/>
      <protection locked="0"/>
    </xf>
    <xf numFmtId="0" fontId="8" fillId="6" borderId="15" xfId="0" applyFont="1" applyFill="1" applyBorder="1" applyAlignment="1" applyProtection="1">
      <alignment horizontal="center" vertical="center"/>
      <protection locked="0"/>
    </xf>
    <xf numFmtId="0" fontId="0" fillId="0" borderId="0" xfId="0" applyAlignment="1">
      <alignment horizontal="left"/>
    </xf>
    <xf numFmtId="2" fontId="19" fillId="4" borderId="0" xfId="0" applyNumberFormat="1" applyFont="1" applyFill="1" applyAlignment="1">
      <alignment horizontal="left" vertical="center" wrapText="1"/>
    </xf>
    <xf numFmtId="0" fontId="0" fillId="0" borderId="0" xfId="0" applyAlignment="1">
      <alignment horizontal="left"/>
    </xf>
    <xf numFmtId="0" fontId="19" fillId="0" borderId="0" xfId="0" applyFont="1" applyAlignment="1">
      <alignment wrapText="1"/>
    </xf>
    <xf numFmtId="0" fontId="0" fillId="0" borderId="0" xfId="0"/>
    <xf numFmtId="0" fontId="12" fillId="0" borderId="24" xfId="0" applyFont="1" applyBorder="1" applyAlignment="1">
      <alignment horizontal="left" vertical="center" wrapText="1"/>
    </xf>
    <xf numFmtId="0" fontId="12" fillId="0" borderId="22" xfId="0" applyFont="1" applyBorder="1" applyAlignment="1">
      <alignment horizontal="left" vertical="center" wrapText="1"/>
    </xf>
    <xf numFmtId="0" fontId="12" fillId="0" borderId="25"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3" xfId="0" applyFont="1" applyBorder="1" applyAlignment="1">
      <alignment horizontal="left" vertical="center" wrapText="1"/>
    </xf>
    <xf numFmtId="0" fontId="13" fillId="0" borderId="28" xfId="0" applyFont="1" applyBorder="1" applyAlignment="1">
      <alignment vertical="center" wrapText="1"/>
    </xf>
    <xf numFmtId="0" fontId="12" fillId="0" borderId="27" xfId="0" applyFont="1" applyBorder="1" applyAlignment="1">
      <alignment vertical="center" wrapText="1"/>
    </xf>
    <xf numFmtId="2" fontId="12" fillId="5" borderId="0" xfId="0" applyNumberFormat="1" applyFont="1" applyFill="1" applyAlignment="1">
      <alignment horizontal="center" vertical="center" wrapText="1"/>
    </xf>
    <xf numFmtId="0" fontId="0" fillId="0" borderId="0" xfId="0" applyAlignment="1"/>
  </cellXfs>
  <cellStyles count="2">
    <cellStyle name="Hyperlink" xfId="1" builtinId="8"/>
    <cellStyle name="Normal" xfId="0" builtinId="0"/>
  </cellStyles>
  <dxfs count="0"/>
  <tableStyles count="0" defaultTableStyle="TableStyleMedium9"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6" Type="http://schemas.openxmlformats.org/officeDocument/2006/relationships/hyperlink" Target="https://www.calameo.com/books/007981029a5ca440facaf" TargetMode="External"/><Relationship Id="rId117" Type="http://schemas.openxmlformats.org/officeDocument/2006/relationships/printerSettings" Target="../printerSettings/printerSettings3.bin"/><Relationship Id="rId21" Type="http://schemas.openxmlformats.org/officeDocument/2006/relationships/hyperlink" Target="https://revuecivique.eu/articles-et-entretiens/les-remedes-de-bruno-retailleau-face-a-la-crise-de-confiance-entretien-avec-le-cevipof-la-revue-civique-videos/" TargetMode="External"/><Relationship Id="rId42" Type="http://schemas.openxmlformats.org/officeDocument/2006/relationships/hyperlink" Target="https://fr.linkedin.com/pulse/david-lisnard-nous-ne-pouvons-pas-faiblir-dans-notre-orage" TargetMode="External"/><Relationship Id="rId47" Type="http://schemas.openxmlformats.org/officeDocument/2006/relationships/hyperlink" Target="https://www.lejdd.fr/politique/envoi-de-troupes-en-ukraine-wauquiez-accuse-macron-davoir-fait-preuve-dune-insoutenable-legerete-142703" TargetMode="External"/><Relationship Id="rId63" Type="http://schemas.openxmlformats.org/officeDocument/2006/relationships/hyperlink" Target="https://www.capital.fr/economie-politique/immigration-travail-industrie-comment-laurent-wauquiez-veut-incarner-une-droite-responsable-1499743" TargetMode="External"/><Relationship Id="rId68" Type="http://schemas.openxmlformats.org/officeDocument/2006/relationships/hyperlink" Target="https://www.capital.fr/economie-politique/immigration-travail-industrie-comment-laurent-wauquiez-veut-incarner-une-droite-responsable-1499743" TargetMode="External"/><Relationship Id="rId84" Type="http://schemas.openxmlformats.org/officeDocument/2006/relationships/hyperlink" Target="https://www.publicsenat.fr/actualites/politique/reforme-des-retraites-nous-allons-y-mettre-des-marqueurs-de-droite-promet" TargetMode="External"/><Relationship Id="rId89" Type="http://schemas.openxmlformats.org/officeDocument/2006/relationships/hyperlink" Target="https://www.lefigaro.fr/flash-actu/antisemitisme-a-l-universite-retailleau-accuse-le-president-de-france-universites-d-etre-dans-un-deni-total-20240410" TargetMode="External"/><Relationship Id="rId112" Type="http://schemas.openxmlformats.org/officeDocument/2006/relationships/hyperlink" Target="https://www.clementine-autain.fr/travailleurs-handicapes-degradation-a-tous-les-etages/" TargetMode="External"/><Relationship Id="rId16" Type="http://schemas.openxmlformats.org/officeDocument/2006/relationships/hyperlink" Target="https://cannes-actus.com/politique/il-faut-diviser-par-huit-limmigration-legale-suggere-le-maire-cannes-david-lisnard/" TargetMode="External"/><Relationship Id="rId107" Type="http://schemas.openxmlformats.org/officeDocument/2006/relationships/hyperlink" Target="https://questions.assemblee-nationale.fr/q15/15-29957QE.htm" TargetMode="External"/><Relationship Id="rId11" Type="http://schemas.openxmlformats.org/officeDocument/2006/relationships/hyperlink" Target="https://www.lefigaro.fr/politique/david-lisnard-des-mesures-pour-en-finir-avec-le-desordre-securitaire-migratoire-educatif-20231205" TargetMode="External"/><Relationship Id="rId32" Type="http://schemas.openxmlformats.org/officeDocument/2006/relationships/hyperlink" Target="https://www.lejdd.fr/Politique/les-affaires-chinoises-de-laurent-wauquiez-3583790" TargetMode="External"/><Relationship Id="rId37" Type="http://schemas.openxmlformats.org/officeDocument/2006/relationships/hyperlink" Target="https://www.jerome-guedj.fr/face-au-narcotrafic-une-republique-exigeante-et-fidele-a-ses-principes/" TargetMode="External"/><Relationship Id="rId53" Type="http://schemas.openxmlformats.org/officeDocument/2006/relationships/hyperlink" Target="https://www.lesechos.fr/politique-societe/politique/travail-immigration-laurent-wauquiez-veut-relancer-la-droite-sur-ses-fondamentaux-2146744" TargetMode="External"/><Relationship Id="rId58" Type="http://schemas.openxmlformats.org/officeDocument/2006/relationships/hyperlink" Target="https://www.capital.fr/economie-politique/immigration-travail-industrie-comment-laurent-wauquiez-veut-incarner-une-droite-responsable-1499743" TargetMode="External"/><Relationship Id="rId74" Type="http://schemas.openxmlformats.org/officeDocument/2006/relationships/hyperlink" Target="https://www.msn.com/fr-fr/actualite/elections/delphine-batho-ancienne-ministre-de-l-%C3%A9cologie-annonce-sa-candidature-%C3%A0-la-pr%C3%A9sidentielle-2027/ar-AA1R9fAb" TargetMode="External"/><Relationship Id="rId79" Type="http://schemas.openxmlformats.org/officeDocument/2006/relationships/hyperlink" Target="https://www.france24.com/fr/info-en-continu/20260325-le-maire-de-cannes-david-lisnard-quitte-lr-et-d%C3%A9nonce-un-choix-truqu%C3%A9-pour-la-pr%C3%A9sidentielle" TargetMode="External"/><Relationship Id="rId102" Type="http://schemas.openxmlformats.org/officeDocument/2006/relationships/hyperlink" Target="https://www.lefigaro.fr/politique/presidentielle-2027-determine-a-porter-une-grande-primaire-ouverte-david-lisnard-acte-la-rupture-avec-lr-20260325" TargetMode="External"/><Relationship Id="rId5" Type="http://schemas.openxmlformats.org/officeDocument/2006/relationships/hyperlink" Target="https://lcp.fr/actualites/face-a-la-situation-catastrophique-de-nos-finances-publiques-laurent-wauquiez-presente" TargetMode="External"/><Relationship Id="rId90" Type="http://schemas.openxmlformats.org/officeDocument/2006/relationships/hyperlink" Target="https://melenchon2022.fr/programme/" TargetMode="External"/><Relationship Id="rId95" Type="http://schemas.openxmlformats.org/officeDocument/2006/relationships/hyperlink" Target="https://www.lesechos.fr/politique-societe/politique/travail-immigration-laurent-wauquiez-veut-relancer-la-droite-sur-ses-fondamentaux-2146744" TargetMode="External"/><Relationship Id="rId22" Type="http://schemas.openxmlformats.org/officeDocument/2006/relationships/hyperlink" Target="https://les-yeux-du-monde.fr/actualites-analysees/europe/29212-la-politique-etrangere-de-nathalie-arthaud-philippe-poutou-et-jacques-cheminade" TargetMode="External"/><Relationship Id="rId27" Type="http://schemas.openxmlformats.org/officeDocument/2006/relationships/hyperlink" Target="https://www.assemblee-nationale.fr/dyn/17/questions/QANR5L17QE13729.pdf" TargetMode="External"/><Relationship Id="rId43" Type="http://schemas.openxmlformats.org/officeDocument/2006/relationships/hyperlink" Target="https://lediplomate.media/david-lisnard-souverainete-europeenne/" TargetMode="External"/><Relationship Id="rId48" Type="http://schemas.openxmlformats.org/officeDocument/2006/relationships/hyperlink" Target="https://www.capital.fr/economie-politique/immigration-travail-industrie-comment-laurent-wauquiez-veut-incarner-une-droite-responsable-1499743" TargetMode="External"/><Relationship Id="rId64" Type="http://schemas.openxmlformats.org/officeDocument/2006/relationships/hyperlink" Target="https://lcp.fr/actualites/face-a-la-situation-catastrophique-de-nos-finances-publiques-laurent-wauquiez-presente" TargetMode="External"/><Relationship Id="rId69" Type="http://schemas.openxmlformats.org/officeDocument/2006/relationships/hyperlink" Target="https://www.ledauphine.com/economie/2023/11/11/laurent-wauquiez-en-fervent-defenseur-de-l-atome-nous-avons-toujours-cru-au-nucleaire" TargetMode="External"/><Relationship Id="rId113" Type="http://schemas.openxmlformats.org/officeDocument/2006/relationships/hyperlink" Target="https://www.publicsenat.fr/actualites/non-classe/clementine-autain-les-fonctionnaires-sont-traques-par-le-gouvernement-75713" TargetMode="External"/><Relationship Id="rId80" Type="http://schemas.openxmlformats.org/officeDocument/2006/relationships/hyperlink" Target="https://www.fil-social.com/?La-reflexion-de-Xavier-Bertrand" TargetMode="External"/><Relationship Id="rId85" Type="http://schemas.openxmlformats.org/officeDocument/2006/relationships/hyperlink" Target="https://www.calameo.com/books/007981029a5ca440facaf" TargetMode="External"/><Relationship Id="rId12" Type="http://schemas.openxmlformats.org/officeDocument/2006/relationships/hyperlink" Target="https://www.lefigaro.fr/politique/david-lisnard-des-mesures-pour-en-finir-avec-le-desordre-securitaire-migratoire-educatif-20231205" TargetMode="External"/><Relationship Id="rId17" Type="http://schemas.openxmlformats.org/officeDocument/2006/relationships/hyperlink" Target="https://lediplomate.media/david-lisnard-souverainete-europeenne/" TargetMode="External"/><Relationship Id="rId33" Type="http://schemas.openxmlformats.org/officeDocument/2006/relationships/hyperlink" Target="https://2007-2012.nosdeputes.fr/delphine-batho/dossier/1993" TargetMode="External"/><Relationship Id="rId38" Type="http://schemas.openxmlformats.org/officeDocument/2006/relationships/hyperlink" Target="https://www.jerome-guedj.fr/jerome-guedj-interpelle-le-ministre-de-la-justice-sur-la-surpopulation-carcerale/" TargetMode="External"/><Relationship Id="rId59" Type="http://schemas.openxmlformats.org/officeDocument/2006/relationships/hyperlink" Target="https://www.jerome-guedj.fr/agriculture/" TargetMode="External"/><Relationship Id="rId103" Type="http://schemas.openxmlformats.org/officeDocument/2006/relationships/hyperlink" Target="https://www.dailymotion.com/video/x8dbpoj" TargetMode="External"/><Relationship Id="rId108" Type="http://schemas.openxmlformats.org/officeDocument/2006/relationships/hyperlink" Target="https://www.msn.com/fr-fr/politique/gouvernement/cl%C3%A9mentine-autain-sur-l-accord-commercial-entre-l-ue-et-les-etats-unis-les-pr%C3%A9tendus-d%C3%A9fenseurs-de-l-europe-en-sont-en-r%C3%A9alit%C3%A9-les-fossoyeurs/ar-AA1JIku2" TargetMode="External"/><Relationship Id="rId54" Type="http://schemas.openxmlformats.org/officeDocument/2006/relationships/hyperlink" Target="https://ladepeche.nc/2026/02/03/sans-securite-il-ny-a-pas-de-qualite-de-vie-lalerte-de-david-lisnard-sur-letat-des-communes" TargetMode="External"/><Relationship Id="rId70" Type="http://schemas.openxmlformats.org/officeDocument/2006/relationships/hyperlink" Target="https://www.unenouvelleenergie.fr/international-finances-nucleaire-david-lisnard-sest-exprime-sur-de-nombreux-sujets-dactualite-sur-le-plateau-de-lci/" TargetMode="External"/><Relationship Id="rId75" Type="http://schemas.openxmlformats.org/officeDocument/2006/relationships/hyperlink" Target="https://lediplomate.media/david-lisnard-souverainete-europeenne/" TargetMode="External"/><Relationship Id="rId91" Type="http://schemas.openxmlformats.org/officeDocument/2006/relationships/hyperlink" Target="https://www.lefigaro.fr/politique/david-lisnard-des-mesures-pour-en-finir-avec-le-desordre-securitaire-migratoire-educatif-20231205" TargetMode="External"/><Relationship Id="rId96" Type="http://schemas.openxmlformats.org/officeDocument/2006/relationships/hyperlink" Target="https://www.unenouvelleenergie.fr/david-lisnard-participe-au-forum-national-sur-la-sante-mentale-organise-a-cannes-au-palais-des-festivals-et-des-congres/" TargetMode="External"/><Relationship Id="rId1" Type="http://schemas.openxmlformats.org/officeDocument/2006/relationships/hyperlink" Target="https://www.ifrap.org/fonction-publique-et-administration/le-pen-macron-ce-quils-proposent-pour-la-fonction-publique" TargetMode="External"/><Relationship Id="rId6" Type="http://schemas.openxmlformats.org/officeDocument/2006/relationships/hyperlink" Target="https://www.lejdd.fr/politique/envoi-de-troupes-en-ukraine-wauquiez-accuse-macron-davoir-fait-preuve-dune-insoutenable-legerete-142703" TargetMode="External"/><Relationship Id="rId23" Type="http://schemas.openxmlformats.org/officeDocument/2006/relationships/hyperlink" Target="https://larevuedesmedias.ina.fr/le-programme-detaille-de-n-arthaud-pour-les-medias-et-le-numerique" TargetMode="External"/><Relationship Id="rId28" Type="http://schemas.openxmlformats.org/officeDocument/2006/relationships/hyperlink" Target="https://www.jerome-guedj.fr/tag/audiovisuel/" TargetMode="External"/><Relationship Id="rId49" Type="http://schemas.openxmlformats.org/officeDocument/2006/relationships/hyperlink" Target="https://www.lefigaro.fr/flash-actu/immigration-laurent-wauquiez-propose-d-enfermer-les-etrangers-dangereux-sous-oqtf-a-saint-pierre-et-miquelon-20250408" TargetMode="External"/><Relationship Id="rId114" Type="http://schemas.openxmlformats.org/officeDocument/2006/relationships/hyperlink" Target="https://questions.assemblee-nationale.fr/q16/16-11360QE.htm" TargetMode="External"/><Relationship Id="rId10" Type="http://schemas.openxmlformats.org/officeDocument/2006/relationships/hyperlink" Target="https://ladepeche.nc/2026/02/03/sans-securite-il-ny-a-pas-de-qualite-de-vie-lalerte-de-david-lisnard-sur-letat-des-communes" TargetMode="External"/><Relationship Id="rId31" Type="http://schemas.openxmlformats.org/officeDocument/2006/relationships/hyperlink" Target="https://tribunedelyon.fr/tag/laurent-wauquiez/" TargetMode="External"/><Relationship Id="rId44" Type="http://schemas.openxmlformats.org/officeDocument/2006/relationships/hyperlink" Target="https://ladepeche.nc/2026/02/03/sans-securite-il-ny-a-pas-de-qualite-de-vie-lalerte-de-david-lisnard-sur-letat-des-communes" TargetMode="External"/><Relationship Id="rId52" Type="http://schemas.openxmlformats.org/officeDocument/2006/relationships/hyperlink" Target="https://www.ifrap.org/etat-et-collectivites/politique-carcerale-le-cout-des-propositions-des-candidats-la-presidentielle" TargetMode="External"/><Relationship Id="rId60" Type="http://schemas.openxmlformats.org/officeDocument/2006/relationships/hyperlink" Target="https://www.europe1.fr/politique/xavier-bertrand-refuse-detre-candidat-a-une-primaire-de-la-droite-4056658" TargetMode="External"/><Relationship Id="rId65" Type="http://schemas.openxmlformats.org/officeDocument/2006/relationships/hyperlink" Target="https://www.generationecologie.fr/2025/11/26/je-suis-candidate-a-lelection-presidentielle-pour-reconstruire-une-ecologie-capable-de-gouverner/" TargetMode="External"/><Relationship Id="rId73" Type="http://schemas.openxmlformats.org/officeDocument/2006/relationships/hyperlink" Target="https://www.europe1.fr/politique/xavier-bertrand-refuse-detre-candidat-a-une-primaire-de-la-droite-4056658" TargetMode="External"/><Relationship Id="rId78" Type="http://schemas.openxmlformats.org/officeDocument/2006/relationships/hyperlink" Target="https://republicains.fr/actualites/2025/01/13/laurent-wauquiez-je-ne-voterai-pas-un-budget-avec-de-nouvelles-hausses-dimpot/" TargetMode="External"/><Relationship Id="rId81" Type="http://schemas.openxmlformats.org/officeDocument/2006/relationships/hyperlink" Target="https://www.lopinion.fr/politique/retraites-gare-a-la-fracture-et-a-la-facture-generationnelle-par-david-lisnard" TargetMode="External"/><Relationship Id="rId86" Type="http://schemas.openxmlformats.org/officeDocument/2006/relationships/hyperlink" Target="https://2007-2012.nosdeputes.fr/question/QE/41463" TargetMode="External"/><Relationship Id="rId94" Type="http://schemas.openxmlformats.org/officeDocument/2006/relationships/hyperlink" Target="https://www.generationecologie.fr/2025/11/26/je-suis-candidate-a-lelection-presidentielle-pour-reconstruire-une-ecologie-capable-de-gouverner/" TargetMode="External"/><Relationship Id="rId99" Type="http://schemas.openxmlformats.org/officeDocument/2006/relationships/hyperlink" Target="https://www.larrierecour.fr/2021/05/25/le-bilan-bien-peu-feministe-de-laurent-wauquiez/" TargetMode="External"/><Relationship Id="rId101" Type="http://schemas.openxmlformats.org/officeDocument/2006/relationships/hyperlink" Target="https://www.lindependant.fr/2024/09/12/une-politique-de-droite-plus-de-securite-moins-dimmigration-laurent-wauquiez-a-fait-part-de-ses-requetes-au-premier-ministre-en-promettant-un-soutien-12193652.php" TargetMode="External"/><Relationship Id="rId4" Type="http://schemas.openxmlformats.org/officeDocument/2006/relationships/hyperlink" Target="https://www.lesechos.fr/politique-societe/politique/wauquiez-et-les-deputes-lr-devoilent-un-plan-deconomies-a-50-milliards-2122910" TargetMode="External"/><Relationship Id="rId9" Type="http://schemas.openxmlformats.org/officeDocument/2006/relationships/hyperlink" Target="https://ladepeche.nc/2026/02/03/sans-securite-il-ny-a-pas-de-qualite-de-vie-lalerte-de-david-lisnard-sur-letat-des-communes" TargetMode="External"/><Relationship Id="rId13" Type="http://schemas.openxmlformats.org/officeDocument/2006/relationships/hyperlink" Target="https://ladepeche.nc/2026/02/03/sans-securite-il-ny-a-pas-de-qualite-de-vie-lalerte-de-david-lisnard-sur-letat-des-communes" TargetMode="External"/><Relationship Id="rId18" Type="http://schemas.openxmlformats.org/officeDocument/2006/relationships/hyperlink" Target="https://www.lesechos.fr/elections/candidats/presidentielle-2022-le-programme-de-jean-luc-melenchon-decrypte-1398833" TargetMode="External"/><Relationship Id="rId39" Type="http://schemas.openxmlformats.org/officeDocument/2006/relationships/hyperlink" Target="https://www.nathalie-arthaud.info/journal/article/2023-08-02-prisons-surpeuplees-des-conditions-scandaleuses_725861.html" TargetMode="External"/><Relationship Id="rId109" Type="http://schemas.openxmlformats.org/officeDocument/2006/relationships/hyperlink" Target="https://www.ledauphine.com/societe/2025/12/01/clementine-autain-aider-les-malades-alcooliques-c-est-aussi-aider-leurs-enfants" TargetMode="External"/><Relationship Id="rId34" Type="http://schemas.openxmlformats.org/officeDocument/2006/relationships/hyperlink" Target="https://fr.wikipedia.org/wiki/Marine_Tondelier" TargetMode="External"/><Relationship Id="rId50" Type="http://schemas.openxmlformats.org/officeDocument/2006/relationships/hyperlink" Target="https://www.lefigaro.fr/flash-actu/immigration-laurent-wauquiez-propose-d-enfermer-les-etrangers-dangereux-sous-oqtf-a-saint-pierre-et-miquelon-20250408" TargetMode="External"/><Relationship Id="rId55" Type="http://schemas.openxmlformats.org/officeDocument/2006/relationships/hyperlink" Target="https://www.facebook.com/xavierbertrand02/posts/le-logement-a-besoin-dune-r%C3%A9publique-des-territoires-les-politiques-de-logement-/582436643246386/" TargetMode="External"/><Relationship Id="rId76" Type="http://schemas.openxmlformats.org/officeDocument/2006/relationships/hyperlink" Target="https://www.lesechos.fr/politique-societe/politique/travail-immigration-laurent-wauquiez-veut-relancer-la-droite-sur-ses-fondamentaux-2146744" TargetMode="External"/><Relationship Id="rId97" Type="http://schemas.openxmlformats.org/officeDocument/2006/relationships/hyperlink" Target="https://sante.gouv.fr/IMG/pdf/discours_xavier_bertrand_33_070118xb-2.pdf" TargetMode="External"/><Relationship Id="rId104" Type="http://schemas.openxmlformats.org/officeDocument/2006/relationships/hyperlink" Target="https://fr.linkedin.com/posts/pour-une-soci%C3%A9t%C3%A9-des-communs_rencontre-avec-cl%C3%A9mentine-autain-il-y-a-activity-7442918343302373377-XmP7" TargetMode="External"/><Relationship Id="rId7" Type="http://schemas.openxmlformats.org/officeDocument/2006/relationships/hyperlink" Target="https://www.lejdd.fr/politique/envoi-de-troupes-en-ukraine-wauquiez-accuse-macron-davoir-fait-preuve-dune-insoutenable-legerete-142703" TargetMode="External"/><Relationship Id="rId71" Type="http://schemas.openxmlformats.org/officeDocument/2006/relationships/hyperlink" Target="https://www.jerome-guedj.fr/non-a-la-fusion-irsn-asn/" TargetMode="External"/><Relationship Id="rId92" Type="http://schemas.openxmlformats.org/officeDocument/2006/relationships/hyperlink" Target="https://www.lindependant.fr/2024/09/12/une-politique-de-droite-plus-de-securite-moins-dimmigration-laurent-wauquiez-a-fait-part-de-ses-requetes-au-premier-ministre-en-promettant-un-soutien-12193652.php" TargetMode="External"/><Relationship Id="rId2" Type="http://schemas.openxmlformats.org/officeDocument/2006/relationships/hyperlink" Target="https://melenchon2022.fr/programme/reponses-aux-associations/anticor/" TargetMode="External"/><Relationship Id="rId29" Type="http://schemas.openxmlformats.org/officeDocument/2006/relationships/hyperlink" Target="https://israelvalley.com/2025/03/27/a-tel-aviv-ce-qui-se-passe-en-israel-nous-concerne-tous-sans-aucune-exception-affirme-xavier-bertrand/" TargetMode="External"/><Relationship Id="rId24" Type="http://schemas.openxmlformats.org/officeDocument/2006/relationships/hyperlink" Target="https://actu.fr/societe/niort-delphine-batho-quitte-la-nupes-avec-son-mouvement_60203435.html" TargetMode="External"/><Relationship Id="rId40" Type="http://schemas.openxmlformats.org/officeDocument/2006/relationships/hyperlink" Target="https://about.make.org/ma-france-2022-candidats/nathalie-arthaud" TargetMode="External"/><Relationship Id="rId45" Type="http://schemas.openxmlformats.org/officeDocument/2006/relationships/hyperlink" Target="https://www.lefigaro.fr/politique/david-lisnard-des-mesures-pour-en-finir-avec-le-desordre-securitaire-migratoire-educatif-20231205" TargetMode="External"/><Relationship Id="rId66" Type="http://schemas.openxmlformats.org/officeDocument/2006/relationships/hyperlink" Target="https://www.lesechos.fr/politique-societe/politique/travail-immigration-laurent-wauquiez-veut-relancer-la-droite-sur-ses-fondamentaux-2146744" TargetMode="External"/><Relationship Id="rId87" Type="http://schemas.openxmlformats.org/officeDocument/2006/relationships/hyperlink" Target="https://www.nathalie-arthaud.info/journal/article/2023-08-02-prisons-surpeuplees-des-conditions-scandaleuses_725861.html" TargetMode="External"/><Relationship Id="rId110" Type="http://schemas.openxmlformats.org/officeDocument/2006/relationships/hyperlink" Target="https://datan.fr/deputes/seine-saint-denis-93/depute_clementine-autain" TargetMode="External"/><Relationship Id="rId115" Type="http://schemas.openxmlformats.org/officeDocument/2006/relationships/hyperlink" Target="https://www.laicite-republique.org/clementine-autain" TargetMode="External"/><Relationship Id="rId61" Type="http://schemas.openxmlformats.org/officeDocument/2006/relationships/hyperlink" Target="https://www.msn.com/fr-fr/actualite/elections/delphine-batho-ancienne-ministre-de-l-%C3%A9cologie-annonce-sa-candidature-%C3%A0-la-pr%C3%A9sidentielle-2027/ar-AA1R9fAb" TargetMode="External"/><Relationship Id="rId82" Type="http://schemas.openxmlformats.org/officeDocument/2006/relationships/hyperlink" Target="https://francoisruffin.fr/placement-familial-en-crise-quelle-reponse-de-letat/" TargetMode="External"/><Relationship Id="rId19" Type="http://schemas.openxmlformats.org/officeDocument/2006/relationships/hyperlink" Target="https://melenchon.fr/2021/12/10/pour-une-france-independante-souveraine-et-non-alignee-conference-sur-la-geopolitique/" TargetMode="External"/><Relationship Id="rId14" Type="http://schemas.openxmlformats.org/officeDocument/2006/relationships/hyperlink" Target="https://fr.linkedin.com/pulse/david-lisnard-nous-ne-pouvons-pas-faiblir-dans-notre-orage" TargetMode="External"/><Relationship Id="rId30" Type="http://schemas.openxmlformats.org/officeDocument/2006/relationships/hyperlink" Target="https://revuecivique.eu/articles-et-entretiens/citoyens-vie-publique/xavier-bertrand-et-le-chantier-du-lien-civique-a-renouer/" TargetMode="External"/><Relationship Id="rId35" Type="http://schemas.openxmlformats.org/officeDocument/2006/relationships/hyperlink" Target="https://www.lefigaro.fr/politique/un-mineur-de-2025-n-est-pas-un-mineur-de-1945-le-texte-d-attal-sur-la-justice-des-mineurs-arrive-dans-l-hemicycle-20250212" TargetMode="External"/><Relationship Id="rId56" Type="http://schemas.openxmlformats.org/officeDocument/2006/relationships/hyperlink" Target="https://politique.pappers.fr/question/relocalisation-production-pharmaceutique-securite-sanitaire-QANR5L17QE8115" TargetMode="External"/><Relationship Id="rId77" Type="http://schemas.openxmlformats.org/officeDocument/2006/relationships/hyperlink" Target="https://www.leprogres.fr/politique/2024/01/20/parisianisme-priorite-a-la-sante-ce-qu-il-faut-retenir-des-voeux-de-laurent-wauquiez" TargetMode="External"/><Relationship Id="rId100" Type="http://schemas.openxmlformats.org/officeDocument/2006/relationships/hyperlink" Target="https://www.lopinion.fr/politique/le-neo-feminisme-contre-les-femmes-la-chronqiue-de-david-lisnard" TargetMode="External"/><Relationship Id="rId105" Type="http://schemas.openxmlformats.org/officeDocument/2006/relationships/hyperlink" Target="https://www.leparisien.fr/politique/38-ministres-equilibre-politique-gabriel-attal-devoile-a-ses-deputes-les-contours-du-gouvernement-voulu-par-michel-barnier-19-09-2024-DVU5I22QVZD5JAXLRDCX4DZVKI.php" TargetMode="External"/><Relationship Id="rId8" Type="http://schemas.openxmlformats.org/officeDocument/2006/relationships/hyperlink" Target="https://republicains.fr/actualites/2025/01/13/laurent-wauquiez-je-ne-voterai-pas-un-budget-avec-de-nouvelles-hausses-dimpot/" TargetMode="External"/><Relationship Id="rId51" Type="http://schemas.openxmlformats.org/officeDocument/2006/relationships/hyperlink" Target="https://melenchon2022.fr/journal-des-departements/" TargetMode="External"/><Relationship Id="rId72" Type="http://schemas.openxmlformats.org/officeDocument/2006/relationships/hyperlink" Target="https://reporterre.net/Delphine-Batho-La-decroissance-est-une-societe-du-plus-pas-du-moins-22634" TargetMode="External"/><Relationship Id="rId93" Type="http://schemas.openxmlformats.org/officeDocument/2006/relationships/hyperlink" Target="https://2017-2022.nosdeputes.fr/15/intervention/812143" TargetMode="External"/><Relationship Id="rId98" Type="http://schemas.openxmlformats.org/officeDocument/2006/relationships/hyperlink" Target="https://www.francebleu.fr/emissions/l-invite-de-ici-poitou/delphine-batho-deputee-generation-ecologie-des-deux-sevres-8261609" TargetMode="External"/><Relationship Id="rId3" Type="http://schemas.openxmlformats.org/officeDocument/2006/relationships/hyperlink" Target="https://www.lindependant.fr/2024/09/12/une-politique-de-droite-plus-de-securite-moins-dimmigration-laurent-wauquiez-a-fait-part-de-ses-requetes-au-premier-ministre-en-promettant-un-soutien-12193652.php" TargetMode="External"/><Relationship Id="rId25" Type="http://schemas.openxmlformats.org/officeDocument/2006/relationships/hyperlink" Target="https://www.europe1.fr/politique/insecurite-en-france-la-ou-la-justice-sociale-nest-pas-au-rendez-vous-cest-la-loi-de-la-jungle-assure-jerome-guedj-770856" TargetMode="External"/><Relationship Id="rId46" Type="http://schemas.openxmlformats.org/officeDocument/2006/relationships/hyperlink" Target="https://www.lefigaro.fr/politique/david-lisnard-des-mesures-pour-en-finir-avec-le-desordre-securitaire-migratoire-educatif-20231205" TargetMode="External"/><Relationship Id="rId67" Type="http://schemas.openxmlformats.org/officeDocument/2006/relationships/hyperlink" Target="https://cannes-actus.com/politique/il-faut-diviser-par-huit-limmigration-legale-suggere-le-maire-cannes-david-lisnard/" TargetMode="External"/><Relationship Id="rId116" Type="http://schemas.openxmlformats.org/officeDocument/2006/relationships/hyperlink" Target="https://www.cafepedagogique.net/2025/12/15/clementine-autain-je-veux-moduler-le-financement-de-tous-les-etablissements-publics-et-prives-en-fonction-de-lips/" TargetMode="External"/><Relationship Id="rId20" Type="http://schemas.openxmlformats.org/officeDocument/2006/relationships/hyperlink" Target="https://www.europe1.fr/politique/xavier-bertrand-refuse-detre-candidat-a-une-primaire-de-la-droite-4056658" TargetMode="External"/><Relationship Id="rId41" Type="http://schemas.openxmlformats.org/officeDocument/2006/relationships/hyperlink" Target="https://www.publicsenat.fr/actualites/politique/augmentation-du-budget-de-la-defense-quand-on-a-des-defis-pareils-cest-la-solidarite-nationale-qui-doit-jouer-affirme-marine-tondelier" TargetMode="External"/><Relationship Id="rId62" Type="http://schemas.openxmlformats.org/officeDocument/2006/relationships/hyperlink" Target="https://lediplomate.media/david-lisnard-souverainete-europeenne/" TargetMode="External"/><Relationship Id="rId83" Type="http://schemas.openxmlformats.org/officeDocument/2006/relationships/hyperlink" Target="https://www.assemblee-nationale.fr/14/rap-info/i1918.asp" TargetMode="External"/><Relationship Id="rId88" Type="http://schemas.openxmlformats.org/officeDocument/2006/relationships/hyperlink" Target="https://www.letudiant.fr/educpros/entretiens/nicolas-dupont-aignan-l-universite-doit-rester-nationale.html" TargetMode="External"/><Relationship Id="rId111" Type="http://schemas.openxmlformats.org/officeDocument/2006/relationships/hyperlink" Target="https://www.ouest-france.fr/politique/primaire-de-la-gauche-clementine-autain-lance-sa-campagne-avec-un-projet-de-securite-sociale-de-lalimentation-7673e278-03a1-11f1-b297-4335c8ab3868" TargetMode="External"/><Relationship Id="rId15" Type="http://schemas.openxmlformats.org/officeDocument/2006/relationships/hyperlink" Target="https://www.lefigaro.fr/politique/presidentielle-2027-determine-a-porter-une-grande-primaire-ouverte-david-lisnard-acte-la-rupture-avec-lr-20260325" TargetMode="External"/><Relationship Id="rId36" Type="http://schemas.openxmlformats.org/officeDocument/2006/relationships/hyperlink" Target="https://france3-regions.franceinfo.fr/auvergne-rhone-alpes/puy-de-dome/clermont-ferrand/transports-culture-polemiques-ce-qu-il-faut-retenir-de-la-presidence-de-laurent-wauquiez-en-auvergne-rhone-alpes-3027416.html" TargetMode="External"/><Relationship Id="rId57" Type="http://schemas.openxmlformats.org/officeDocument/2006/relationships/hyperlink" Target="https://lediplomate.media/david-lisnard-souverainete-europeenne/" TargetMode="External"/><Relationship Id="rId106" Type="http://schemas.openxmlformats.org/officeDocument/2006/relationships/hyperlink" Target="https://www.parti-socialiste.fr/logement_des_mesures_doivent_tre_prises_pour_les_loyers_et_char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11F7D-2545-4B34-A594-ED693E4EAC9E}">
  <dimension ref="A1:AM60"/>
  <sheetViews>
    <sheetView tabSelected="1" zoomScaleNormal="100" workbookViewId="0">
      <selection activeCell="A3" sqref="A3:F3"/>
    </sheetView>
  </sheetViews>
  <sheetFormatPr defaultRowHeight="21" x14ac:dyDescent="0.35"/>
  <cols>
    <col min="1" max="1" width="52.5703125" style="64" bestFit="1" customWidth="1"/>
    <col min="2" max="2" width="41.140625" customWidth="1"/>
    <col min="3" max="3" width="21.7109375" bestFit="1" customWidth="1"/>
    <col min="4" max="4" width="28.85546875" style="11" bestFit="1" customWidth="1"/>
    <col min="5" max="5" width="30.28515625" style="11" bestFit="1" customWidth="1"/>
    <col min="6" max="6" width="82.7109375" customWidth="1"/>
    <col min="7" max="7" width="28.7109375" customWidth="1"/>
    <col min="9" max="9" width="21.7109375" bestFit="1" customWidth="1"/>
    <col min="10" max="10" width="39.42578125" bestFit="1" customWidth="1"/>
    <col min="11" max="12" width="26.140625" customWidth="1"/>
  </cols>
  <sheetData>
    <row r="1" spans="1:39" ht="27.75" customHeight="1" x14ac:dyDescent="0.25">
      <c r="A1" s="127" t="s">
        <v>1214</v>
      </c>
      <c r="B1" s="128"/>
      <c r="C1" s="128"/>
      <c r="D1" s="128"/>
      <c r="E1" s="128"/>
      <c r="F1" s="128"/>
      <c r="G1" s="128"/>
    </row>
    <row r="2" spans="1:39" ht="15" x14ac:dyDescent="0.25">
      <c r="A2" s="114" t="s">
        <v>1215</v>
      </c>
      <c r="B2" s="115"/>
      <c r="C2" s="115"/>
      <c r="D2" s="115"/>
      <c r="E2" s="115"/>
      <c r="F2" s="115"/>
    </row>
    <row r="3" spans="1:39" ht="15" x14ac:dyDescent="0.25">
      <c r="A3" s="114" t="s">
        <v>1207</v>
      </c>
      <c r="B3" s="115"/>
      <c r="C3" s="115"/>
      <c r="D3" s="115"/>
      <c r="E3" s="115"/>
      <c r="F3" s="115"/>
    </row>
    <row r="4" spans="1:39" ht="15" x14ac:dyDescent="0.25">
      <c r="A4" s="114" t="s">
        <v>1208</v>
      </c>
      <c r="B4" s="115"/>
      <c r="C4" s="115"/>
      <c r="D4" s="115"/>
      <c r="E4" s="115"/>
      <c r="F4" s="115"/>
      <c r="G4" t="s">
        <v>1211</v>
      </c>
      <c r="H4" t="s">
        <v>1212</v>
      </c>
      <c r="I4" t="s">
        <v>1213</v>
      </c>
    </row>
    <row r="5" spans="1:39" ht="15" x14ac:dyDescent="0.25">
      <c r="A5" s="113"/>
      <c r="B5" s="113"/>
      <c r="C5" s="113"/>
      <c r="D5" s="113"/>
      <c r="E5" s="113"/>
      <c r="F5" s="113"/>
      <c r="G5" s="30" t="s">
        <v>158</v>
      </c>
      <c r="H5" s="11">
        <f>COUNTIF($C$14:$C$58,G5)</f>
        <v>0</v>
      </c>
      <c r="I5" s="57">
        <f>H5/SUM($H$5:$H$8)</f>
        <v>0</v>
      </c>
    </row>
    <row r="6" spans="1:39" ht="16.5" x14ac:dyDescent="0.35">
      <c r="A6" s="116" t="s">
        <v>305</v>
      </c>
      <c r="B6" s="117"/>
      <c r="C6" s="117"/>
      <c r="D6" s="117"/>
      <c r="E6" s="117"/>
      <c r="F6" s="117"/>
      <c r="G6" s="30" t="s">
        <v>159</v>
      </c>
      <c r="H6" s="11">
        <f>COUNTIF($C$14:$C$58,G6)</f>
        <v>0</v>
      </c>
      <c r="I6" s="57">
        <f>H6/SUM($H$5:$H$8)</f>
        <v>0</v>
      </c>
    </row>
    <row r="7" spans="1:39" ht="16.5" x14ac:dyDescent="0.35">
      <c r="A7" s="116" t="s">
        <v>1209</v>
      </c>
      <c r="B7" s="117"/>
      <c r="C7" s="117"/>
      <c r="D7" s="117"/>
      <c r="E7" s="117"/>
      <c r="F7" s="117"/>
      <c r="G7" s="30" t="s">
        <v>164</v>
      </c>
      <c r="H7" s="11">
        <f>COUNTIF($C$14:$C$58,G7)</f>
        <v>44</v>
      </c>
      <c r="I7" s="57">
        <f>H7/SUM($H$5:$H$8)</f>
        <v>1</v>
      </c>
    </row>
    <row r="8" spans="1:39" ht="16.5" x14ac:dyDescent="0.35">
      <c r="A8" s="116" t="s">
        <v>1206</v>
      </c>
      <c r="B8" s="117"/>
      <c r="C8" s="117"/>
      <c r="D8" s="117"/>
      <c r="E8" s="117"/>
      <c r="F8" s="117"/>
      <c r="G8" s="30" t="s">
        <v>165</v>
      </c>
      <c r="H8" s="11">
        <f>COUNTIF($C$14:$C$58,G8)</f>
        <v>0</v>
      </c>
      <c r="I8" s="57">
        <f>H8/SUM($H$5:$H$8)</f>
        <v>0</v>
      </c>
    </row>
    <row r="9" spans="1:39" ht="42.75" customHeight="1" x14ac:dyDescent="0.25">
      <c r="A9" s="116" t="s">
        <v>1210</v>
      </c>
      <c r="B9" s="117"/>
      <c r="C9" s="117"/>
      <c r="D9" s="117"/>
      <c r="E9" s="117"/>
      <c r="F9" s="117"/>
    </row>
    <row r="10" spans="1:39" ht="42.75" customHeight="1" x14ac:dyDescent="0.25">
      <c r="A10" s="117"/>
      <c r="B10" s="117"/>
      <c r="C10" s="117"/>
      <c r="D10" s="117"/>
      <c r="E10" s="117"/>
      <c r="F10" s="117"/>
    </row>
    <row r="11" spans="1:39" ht="42.75" customHeight="1" x14ac:dyDescent="0.25">
      <c r="A11" s="117"/>
      <c r="B11" s="117"/>
      <c r="C11" s="117"/>
      <c r="D11" s="117"/>
      <c r="E11" s="117"/>
      <c r="F11" s="117"/>
    </row>
    <row r="12" spans="1:39" ht="15" x14ac:dyDescent="0.25">
      <c r="A12"/>
      <c r="D12"/>
      <c r="E12"/>
    </row>
    <row r="13" spans="1:39" ht="21.75" thickBot="1" x14ac:dyDescent="0.4">
      <c r="B13" s="11"/>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row>
    <row r="14" spans="1:39" ht="27" thickBot="1" x14ac:dyDescent="0.3">
      <c r="A14" s="65" t="s">
        <v>303</v>
      </c>
      <c r="B14" s="51" t="s">
        <v>304</v>
      </c>
      <c r="C14" s="51" t="s">
        <v>157</v>
      </c>
      <c r="D14" s="52" t="s">
        <v>217</v>
      </c>
      <c r="E14" s="52" t="s">
        <v>216</v>
      </c>
      <c r="F14" s="51" t="s">
        <v>301</v>
      </c>
      <c r="G14" s="51" t="s">
        <v>302</v>
      </c>
      <c r="M14" s="32"/>
    </row>
    <row r="15" spans="1:39" ht="150.75" thickBot="1" x14ac:dyDescent="0.3">
      <c r="A15" s="121" t="s">
        <v>313</v>
      </c>
      <c r="B15" s="46" t="str">
        <f>+Synthese!D8</f>
        <v>Dette publique &amp; trajectoire budgétaire</v>
      </c>
      <c r="C15" s="111" t="s">
        <v>164</v>
      </c>
      <c r="D15" s="47" t="s">
        <v>218</v>
      </c>
      <c r="E15" s="47" t="s">
        <v>219</v>
      </c>
      <c r="F15" s="48" t="str">
        <f>Synthese!AZ8</f>
        <v>–5 / –4 : Une politique d’austérité stricte visant une réduction rapide et prioritaire de la dépense publique.
–3 / –2 : Une stratégie d’économies ciblées accompagnée d’un refus constant des hausses d’impôts.
–1 / 0 / +1 : Une approche modérée reposant sur un rééquilibrage pragmatique et limité des finances publiques.
+3 / +4 : Une orientation anti‑austérité fondée sur la justice sociale et une fiscalité accrue sur le capital.
+5 : Une rupture complète privilégiant souveraineté monétaire et refus du remboursement de la dette par les classes populaires.</v>
      </c>
      <c r="G15" s="112">
        <v>0</v>
      </c>
      <c r="H15" s="24"/>
      <c r="M15" s="32"/>
    </row>
    <row r="16" spans="1:39" ht="75.75" thickBot="1" x14ac:dyDescent="0.3">
      <c r="A16" s="122"/>
      <c r="B16" s="46" t="str">
        <f>+Synthese!D9</f>
        <v>Politique d’imposition</v>
      </c>
      <c r="C16" s="111" t="s">
        <v>164</v>
      </c>
      <c r="D16" s="49" t="s">
        <v>234</v>
      </c>
      <c r="E16" s="49" t="s">
        <v>235</v>
      </c>
      <c r="F16" s="48" t="str">
        <f>Synthese!AZ9</f>
        <v>–5 / –4 : Baisses d’impôts généralisées et réduction structurelle de la fiscalité.
–3 / –2 : Ajustements fiscaux ciblés sans hausse globale.
–1 / 0 / +1 : Équilibre fiscal avec progressivité modérée.
+3 / +4 : Fiscalité fortement redistributive taxant capital et hauts patrimoines.
+5 : Fiscalité radicale centrée sur suppression TVA, ISF fort et souveraineté monétaire.</v>
      </c>
      <c r="G16" s="112">
        <v>0</v>
      </c>
      <c r="H16" s="24"/>
      <c r="M16" s="32"/>
    </row>
    <row r="17" spans="1:13" ht="120.75" thickBot="1" x14ac:dyDescent="0.3">
      <c r="A17" s="123" t="s">
        <v>314</v>
      </c>
      <c r="B17" s="46" t="str">
        <f>+Synthese!D10</f>
        <v>Pouvoir d’achat &amp; inflation</v>
      </c>
      <c r="C17" s="111" t="s">
        <v>164</v>
      </c>
      <c r="D17" s="49" t="s">
        <v>220</v>
      </c>
      <c r="E17" s="49" t="s">
        <v>221</v>
      </c>
      <c r="F17" s="48" t="str">
        <f>Synthese!AZ10</f>
        <v>–5 à –3 : Une ligne libérale privilégiant baisses de TVA et de charges, avec un volontarisme pro‑travail marqué.
–2 à –1 : Une approche modérée reposant sur des mesures ciblées énergie et un refus des hausses généralisées.
0 à +2 : Une orientation socio‑écologique modérée combinant justice sociale, transition énergétique et lutte contre la précarité.
+3 à +5 : Une intervention publique forte associant hausse des salaires, indexation obligatoire, blocage des prix et taxation des superprofits.</v>
      </c>
      <c r="G17" s="112">
        <v>0</v>
      </c>
      <c r="H17" s="24"/>
      <c r="M17" s="32"/>
    </row>
    <row r="18" spans="1:13" ht="75.75" thickBot="1" x14ac:dyDescent="0.3">
      <c r="A18" s="119"/>
      <c r="B18" s="46" t="str">
        <f>+Synthese!D11</f>
        <v>Aides sociales</v>
      </c>
      <c r="C18" s="111" t="s">
        <v>164</v>
      </c>
      <c r="D18" s="49" t="s">
        <v>246</v>
      </c>
      <c r="E18" s="49" t="s">
        <v>247</v>
      </c>
      <c r="F18" s="48" t="str">
        <f>Synthese!AZ11</f>
        <v>–5 / –4 : Aides conditionnées, priorité nationale, lutte anti‑fraudes.
–3 / –2 : Ajustements sociaux ciblés par activité.
–1 / 0 / +1 : Aides équilibrées, sans extension forte.
+3 / +4 : Renfort protections sociales, lutte précarité.
+5 : Extension large des droits sociaux et protection universelle.</v>
      </c>
      <c r="G18" s="112">
        <v>0</v>
      </c>
      <c r="H18" s="24"/>
      <c r="M18" s="32"/>
    </row>
    <row r="19" spans="1:13" ht="90.75" thickBot="1" x14ac:dyDescent="0.3">
      <c r="A19" s="124"/>
      <c r="B19" s="46" t="str">
        <f>+Synthese!D12</f>
        <v>Santé publique (prévention &amp; santé mentale)</v>
      </c>
      <c r="C19" s="111" t="s">
        <v>164</v>
      </c>
      <c r="D19" s="49" t="s">
        <v>262</v>
      </c>
      <c r="E19" s="49" t="s">
        <v>263</v>
      </c>
      <c r="F19" s="48" t="str">
        <f>Synthese!AZ12</f>
        <v>–5 / –4 : Une politique minimaliste centrée sur ordre public et lutte anti‑fraude.
–3 / –2 : Des renforts ciblés en prévention et santé mentale sans réforme majeure.
–1 / 0 / +1 : Une prévention équilibrée inscrite dans une logique territoriale modérée.
+3 / +4 : Une politique ambitieuse d’accès, prévention et santé mentale renforcée.
+5 : Un système public préventif massif incluant gratuité, territorialisation et prise en charge élargie.</v>
      </c>
      <c r="G19" s="112">
        <v>0</v>
      </c>
      <c r="H19" s="24"/>
      <c r="M19" s="32"/>
    </row>
    <row r="20" spans="1:13" ht="150.75" thickBot="1" x14ac:dyDescent="0.3">
      <c r="A20" s="66"/>
      <c r="B20" s="46" t="str">
        <f>+Synthese!D13</f>
        <v>Logement</v>
      </c>
      <c r="C20" s="111" t="s">
        <v>164</v>
      </c>
      <c r="D20" s="49" t="s">
        <v>222</v>
      </c>
      <c r="E20" s="49" t="s">
        <v>223</v>
      </c>
      <c r="F20" s="48" t="str">
        <f>Synthese!AZ13</f>
        <v>Très libéral (−4 à −3) : Une approche très libérale cherchant à libérer l’offre par dérégulation fiscale et assouplissement local.
Plutôt libéral (−2 à −1) : Une orientation plutôt libérale misant sur un choc d’offre par simplification et aides à la propriété.
Mixte / neutre (0 à +1) : Une position intermédiaire centrée sur l’ordre public, sans véritable politique économique du logement.
Interventionniste (+3 à +4) : Une ligne interventionniste misant sur rénovation massive, lutte contre le sans‑abrisme et investissements publics.
Très interventionniste (+5) : Une politique très interventionniste imposant encadrement des loyers, réquisitions et développement massif du logement social.</v>
      </c>
      <c r="G20" s="112">
        <v>0</v>
      </c>
      <c r="H20" s="24"/>
      <c r="M20" s="32"/>
    </row>
    <row r="21" spans="1:13" ht="120.75" thickBot="1" x14ac:dyDescent="0.3">
      <c r="A21" s="123" t="s">
        <v>317</v>
      </c>
      <c r="B21" s="46" t="str">
        <f>+Synthese!D14</f>
        <v>Climat &amp; transition</v>
      </c>
      <c r="C21" s="111" t="s">
        <v>164</v>
      </c>
      <c r="D21" s="49" t="s">
        <v>226</v>
      </c>
      <c r="E21" s="49" t="s">
        <v>227</v>
      </c>
      <c r="F21" s="48" t="str">
        <f>Synthese!AZ14</f>
        <v>–5 / –4 : Une transition lente privilégiant souveraineté énergétique et rejet des normes contraignantes.
–3 / –2 : Une écologie compatible croissance centrée sur innovations et pragmatisme.
–1 / 0 / +1 : Une transition modérée, progressive et équilibrée entre économie et écologie.
+3 / +4 : Une transition ambitieuse fondée sur investissements massifs et planification écologique.
+5 : Une bifurcation écologique structurelle contestant croissance et productivisme.</v>
      </c>
      <c r="G21" s="112">
        <v>0</v>
      </c>
      <c r="H21" s="24"/>
      <c r="M21" s="32"/>
    </row>
    <row r="22" spans="1:13" ht="90.75" thickBot="1" x14ac:dyDescent="0.3">
      <c r="A22" s="119"/>
      <c r="B22" s="46" t="str">
        <f>+Synthese!D15</f>
        <v>Énergie &amp; nucléaire</v>
      </c>
      <c r="C22" s="111" t="s">
        <v>164</v>
      </c>
      <c r="D22" s="49" t="s">
        <v>228</v>
      </c>
      <c r="E22" s="49" t="s">
        <v>229</v>
      </c>
      <c r="F22" s="48" t="str">
        <f>Synthese!AZ15</f>
        <v>+5 / +4 : Sortie du nucléaire et bascule massive vers les énergies renouvelables.
+3 / +2 : Forte priorité aux renouvelables et critique majeure du nucléaire.
–1 / 0 / +1 : Mix équilibré nucléaires‑ENR sans rupture technologique nette.
-3 / -4 : Nucléaire pilier énergétique national complété par les renouvelables.
-5 : Relance majeure du nucléaire comme fondement central de la souveraineté énergétique.</v>
      </c>
      <c r="G22" s="112">
        <v>0</v>
      </c>
      <c r="H22" s="24"/>
      <c r="M22" s="32"/>
    </row>
    <row r="23" spans="1:13" ht="120.75" thickBot="1" x14ac:dyDescent="0.3">
      <c r="A23" s="119"/>
      <c r="B23" s="46" t="str">
        <f>+Synthese!D16</f>
        <v>Agriculture &amp; monde rural</v>
      </c>
      <c r="C23" s="111" t="s">
        <v>164</v>
      </c>
      <c r="D23" s="49" t="s">
        <v>224</v>
      </c>
      <c r="E23" s="49" t="s">
        <v>225</v>
      </c>
      <c r="F23" s="48" t="str">
        <f>Synthese!AZ16</f>
        <v>–3 / –2 : Une agriculture entrepreneuriale et productive fondée sur régulation minimale.
–1 / 0 : Un compromis productivité‑écologie sans changement profond du modèle agricole.
+1 / +2 : Un protectionnisme modéré valorisant préférence nationale et souveraineté alimentaire.
+3 / +4 : Une régulation forte des prix, protections PAC et critique du libre‑échange.
+5 : Une transformation agro‑écologique rompant avec le productivisme et renforçant l’action publique.</v>
      </c>
      <c r="G23" s="112">
        <v>0</v>
      </c>
      <c r="H23" s="24"/>
      <c r="M23" s="32"/>
    </row>
    <row r="24" spans="1:13" ht="90.75" thickBot="1" x14ac:dyDescent="0.3">
      <c r="A24" s="124"/>
      <c r="B24" s="46" t="str">
        <f>+Synthese!D17</f>
        <v>Eau &amp; biodiversité</v>
      </c>
      <c r="C24" s="111" t="s">
        <v>164</v>
      </c>
      <c r="D24" s="49" t="s">
        <v>299</v>
      </c>
      <c r="E24" s="49" t="s">
        <v>300</v>
      </c>
      <c r="F24" s="48" t="str">
        <f>Synthese!AZ17</f>
        <v>–5 / –4 : Une approche productiviste priorisant usages économiques et infrastructures.
–3 / –2 : Une politique environnementale modérée sans contraintes écologiques fortes.
–1 / 0 / +1 : Une gestion équilibrée privilégiant protection raisonnable et usages locaux.
+3 / +4 : Une planification écologique protégeant eau, écosystèmes et territoires.
+5 : Une protection stricte de la biodiversité incluant eau comme bien commun et restauration massive</v>
      </c>
      <c r="G24" s="112">
        <v>0</v>
      </c>
      <c r="H24" s="24"/>
      <c r="M24" s="32"/>
    </row>
    <row r="25" spans="1:13" ht="105.75" thickBot="1" x14ac:dyDescent="0.3">
      <c r="A25" s="123" t="s">
        <v>315</v>
      </c>
      <c r="B25" s="46" t="str">
        <f>+Synthese!D18</f>
        <v>PME/TPE &amp; indépendants</v>
      </c>
      <c r="C25" s="111" t="s">
        <v>164</v>
      </c>
      <c r="D25" s="49" t="s">
        <v>232</v>
      </c>
      <c r="E25" s="49" t="s">
        <v>233</v>
      </c>
      <c r="F25" s="48" t="str">
        <f>Synthese!AZ18</f>
        <v>–5 / –4 : Une ligne pro‑entreprises centrée sur dérégulation fiscale, simplification et baisse massive des charges.
–3 / –2 : Un soutien ciblé via fiscalité stable et normes allégées.
–1 / 0 / +1 : Un pragmatisme équilibré mêlant protection et compétitivité.
+3 / +4 : Un protectionnisme économique orienté vers PME françaises et lutte anti‑dumping.
+5 : Un modèle anticapitaliste rejetant aides publiques et concurrence internationale.</v>
      </c>
      <c r="G25" s="112">
        <v>0</v>
      </c>
      <c r="H25" s="24"/>
      <c r="M25" s="32"/>
    </row>
    <row r="26" spans="1:13" ht="90.75" thickBot="1" x14ac:dyDescent="0.3">
      <c r="A26" s="119"/>
      <c r="B26" s="46" t="str">
        <f>+Synthese!D19</f>
        <v>Transports &amp; mobilité</v>
      </c>
      <c r="C26" s="111" t="s">
        <v>164</v>
      </c>
      <c r="D26" s="49" t="s">
        <v>297</v>
      </c>
      <c r="E26" s="49" t="s">
        <v>298</v>
      </c>
      <c r="F26" s="48" t="str">
        <f>Synthese!AZ19</f>
        <v>–5 / –4 : Une priorité donnée à la voiture, au carburant et aux infrastructures routières.
–3 / –2 : Une mobilité pragmatique encourageant véhicules propres sans contrainte forte.
–1 / 0 / +1 : Un équilibre entre route, transports publics et transition progressive.
+3 / +4 : Une priorité au ferroviaire, à la mobilité décarbonée et aux transports publics.
+5 : Une mobilité sobre intégrant gratuité, réduction du trafic aérien et politiques massives d’investissement.</v>
      </c>
      <c r="G26" s="112">
        <v>0</v>
      </c>
      <c r="H26" s="24"/>
      <c r="M26" s="32"/>
    </row>
    <row r="27" spans="1:13" ht="75.75" thickBot="1" x14ac:dyDescent="0.3">
      <c r="A27" s="119"/>
      <c r="B27" s="46" t="str">
        <f>+Synthese!D20</f>
        <v>Règles financières (marchés/banques)</v>
      </c>
      <c r="C27" s="111" t="s">
        <v>164</v>
      </c>
      <c r="D27" s="49" t="s">
        <v>236</v>
      </c>
      <c r="E27" s="49" t="s">
        <v>237</v>
      </c>
      <c r="F27" s="48" t="str">
        <f>Synthese!AZ20</f>
        <v>–5 / –4 : Dérégulation financière large et priorité à la compétitivité.
–3 / –2 : Régulation minimale favorisant investissement et innovation.
–1 / 0 / +1 : Cadre financier modéré avec contrôle limité.
+3 / +4 : Régulation renforcée contre rentes et spéculation.
+5 : Contrôle public fort incluant nationalisation ou sortie des marchés spéculatifs.</v>
      </c>
      <c r="G27" s="112">
        <v>0</v>
      </c>
      <c r="H27" s="24"/>
      <c r="M27" s="32"/>
    </row>
    <row r="28" spans="1:13" ht="75.75" thickBot="1" x14ac:dyDescent="0.3">
      <c r="A28" s="120"/>
      <c r="B28" s="46" t="str">
        <f>+Synthese!D21</f>
        <v>Commerce extérieur &amp; compétitivité</v>
      </c>
      <c r="C28" s="111" t="s">
        <v>164</v>
      </c>
      <c r="D28" s="49" t="s">
        <v>238</v>
      </c>
      <c r="E28" s="49" t="s">
        <v>239</v>
      </c>
      <c r="F28" s="48" t="str">
        <f>Synthese!AZ21</f>
        <v>–5 / –4 : Libre‑échange maximal et normes allégées pour exportateurs.
–3 / –2 : Libre‑échange sous conditions et défense commerciale modérée.
–1 / 0 / +1 : Approche équilibrée centrée compétitivité + clauses miroir.
+3 / +4 : Protectionnisme structuré : Buy European, taxe carbone, réciprocité.
+5 : Rupture totale : sortie libre‑échange, planification ou économie autarcique.</v>
      </c>
      <c r="G28" s="112">
        <v>0</v>
      </c>
      <c r="H28" s="24"/>
      <c r="M28" s="32"/>
    </row>
    <row r="29" spans="1:13" ht="90.75" thickBot="1" x14ac:dyDescent="0.3">
      <c r="A29" s="118" t="s">
        <v>316</v>
      </c>
      <c r="B29" s="46" t="str">
        <f>+Synthese!D22</f>
        <v>Industrie, relocalisation &amp; souveraineté productive</v>
      </c>
      <c r="C29" s="111" t="s">
        <v>164</v>
      </c>
      <c r="D29" s="49" t="s">
        <v>230</v>
      </c>
      <c r="E29" s="49" t="s">
        <v>231</v>
      </c>
      <c r="F29" s="48" t="str">
        <f>Synthese!AZ22</f>
        <v>–5 / –4 : Une stratégie très libérale misant sur baisses d’impôts et compétitivité‑prix.
–3 / –2 : Un appui industriel modéré orienté innovation et incitations économiques.
–1 / 0 / +1 : Une ligne pragmatique sans protectionnisme marqué.
+3 / +4 : Un protectionnisme stratégique visant relocalisation et reconquête des secteurs clefs.
+5 : Une souveraineté productive radicale incluant protectionnisme dur et contrôle public.</v>
      </c>
      <c r="G29" s="112">
        <v>0</v>
      </c>
      <c r="H29" s="24"/>
      <c r="M29" s="32"/>
    </row>
    <row r="30" spans="1:13" ht="75.75" thickBot="1" x14ac:dyDescent="0.3">
      <c r="A30" s="119"/>
      <c r="B30" s="46" t="str">
        <f>+Synthese!D23</f>
        <v>Santé &amp; hôpital</v>
      </c>
      <c r="C30" s="111" t="s">
        <v>164</v>
      </c>
      <c r="D30" s="49" t="s">
        <v>240</v>
      </c>
      <c r="E30" s="49" t="s">
        <v>241</v>
      </c>
      <c r="F30" s="48" t="str">
        <f>Synthese!AZ23</f>
        <v>–5 / –4 : Priorité à l’efficacité et à la gestion, sans hausse massive de moyens.
–3 / –2 : Renforts ciblés sans réforme structurelle.
–1 / 0 / +1 : Soutien modéré aux services publics de santé.
+3 / +4 : Plan de renforcement massif hôpital public et personnels soignants.
+5 : Système 100% public, anti‑marchand et entièrement revalorisé.</v>
      </c>
      <c r="G30" s="112">
        <v>0</v>
      </c>
      <c r="H30" s="24"/>
      <c r="M30" s="32"/>
    </row>
    <row r="31" spans="1:13" ht="75.75" thickBot="1" x14ac:dyDescent="0.3">
      <c r="A31" s="119"/>
      <c r="B31" s="46" t="str">
        <f>+Synthese!D24</f>
        <v>Éducation (école)</v>
      </c>
      <c r="C31" s="111" t="s">
        <v>164</v>
      </c>
      <c r="D31" s="49" t="s">
        <v>242</v>
      </c>
      <c r="E31" s="49" t="s">
        <v>243</v>
      </c>
      <c r="F31" s="48" t="str">
        <f>Synthese!AZ24</f>
        <v>–5 / –4 : Réarmement scolaire fondé sur autorité, mérite et discipline.
–3 / –2 : Réformes structurelles modérées centrées sur efficacité scolaire.
–1 / 0 / +1 : Approche équilibrée entre égalité et performance.
+3 / +4 : École publique renforcée contre inégalités sociales.
+5 : Transformation éducative fondée sur pédagogie égalitaire et investissement massif.</v>
      </c>
      <c r="G31" s="112">
        <v>0</v>
      </c>
      <c r="H31" s="24"/>
      <c r="M31" s="32"/>
    </row>
    <row r="32" spans="1:13" ht="150.75" thickBot="1" x14ac:dyDescent="0.3">
      <c r="A32" s="120"/>
      <c r="B32" s="46" t="str">
        <f>+Synthese!D25</f>
        <v>Recherche, innovation &amp; universités</v>
      </c>
      <c r="C32" s="111" t="s">
        <v>164</v>
      </c>
      <c r="D32" s="49" t="s">
        <v>256</v>
      </c>
      <c r="E32" s="49" t="s">
        <v>257</v>
      </c>
      <c r="F32" s="73" t="str">
        <f>Synthese!AZ25</f>
        <v>–5 / –4 : Une université élitiste centrée excellence, discipline académique et lutte anti‑idéologie.
–3 / –2 : Une recherche orientée compétitivité, innovation et liens renforcés avec l’économie.
–1 / 0 / +1 : Une université modernisée sans rupture, équilibrant attractivité et exigence académique.
+3 / +4 : Un financement public renforcé garantissant indépendance académique et lutte contre précarité.
+5 : Une transformation profonde orientée service public, anti‑concurrence et liberté académique totale.</v>
      </c>
      <c r="G32" s="112">
        <v>0</v>
      </c>
      <c r="H32" s="24"/>
      <c r="M32" s="32"/>
    </row>
    <row r="33" spans="1:13" ht="75.75" thickBot="1" x14ac:dyDescent="0.3">
      <c r="A33" s="118" t="s">
        <v>318</v>
      </c>
      <c r="B33" s="46" t="str">
        <f>+Synthese!D26</f>
        <v>Justice &amp; magistrature</v>
      </c>
      <c r="C33" s="111" t="s">
        <v>164</v>
      </c>
      <c r="D33" s="74" t="s">
        <v>371</v>
      </c>
      <c r="E33" s="74" t="s">
        <v>370</v>
      </c>
      <c r="F33" s="73" t="str">
        <f>Synthese!AZ26</f>
        <v>–5 / –4 : Une ligne répressive limitant marges du juge et renforçant pouvoir pénal.
–3 / –2 : Une justice ferme dotée de moyens répressifs et sanctions accrues.
–1 / 0 / +1 : Une justice équilibrée améliorant moyens sans changer sa philosophie.
+3 / +4 : Une justice indépendante renforçant droits et accès pour tous.
+5 : Une justice sociale centrée sur égalité réelle, prévention et droits élargis.</v>
      </c>
      <c r="G33" s="112">
        <v>0</v>
      </c>
      <c r="H33" s="24"/>
      <c r="M33" s="32"/>
    </row>
    <row r="34" spans="1:13" ht="75.75" thickBot="1" x14ac:dyDescent="0.3">
      <c r="A34" s="119"/>
      <c r="B34" s="46" t="str">
        <f>+Synthese!D27</f>
        <v>Retraites</v>
      </c>
      <c r="C34" s="111" t="s">
        <v>164</v>
      </c>
      <c r="D34" s="49" t="s">
        <v>244</v>
      </c>
      <c r="E34" s="49" t="s">
        <v>245</v>
      </c>
      <c r="F34" s="48" t="str">
        <f>Synthese!AZ27</f>
        <v>+5 : Retour à 60 ans financé par redistribution.
+3 /+–2 : Opposition au report d’âge, assouplissements ciblés.
–1 / 0 / +1 : Modération : 62–64 ans selon métiers.
-3 / -4 : Défense ferme de 64 ans et soutenabilité financière.
-5 : Allongement net et système très contributif.</v>
      </c>
      <c r="G34" s="112">
        <v>0</v>
      </c>
      <c r="H34" s="24"/>
      <c r="M34" s="32"/>
    </row>
    <row r="35" spans="1:13" ht="75.75" thickBot="1" x14ac:dyDescent="0.3">
      <c r="A35" s="119"/>
      <c r="B35" s="46" t="str">
        <f>+Synthese!D28</f>
        <v>Autonomie, dépendance &amp; vieillissement</v>
      </c>
      <c r="C35" s="111" t="s">
        <v>164</v>
      </c>
      <c r="D35" s="49" t="s">
        <v>248</v>
      </c>
      <c r="E35" s="49" t="s">
        <v>249</v>
      </c>
      <c r="F35" s="48" t="str">
        <f>Synthese!AZ28</f>
        <v>–5 / –4 : Approche familialiste et responsabilité individuelle.
–3 / –2 : Gestion prudente centrée sur maintien à domicile.
–1 / 0 / +1 : Solidarité nationale modérée.
+3 / +4 : Service public renforcé et soutien EHPAD.
+5 : Grande loi dépendance et prise en charge publique complète.</v>
      </c>
      <c r="G35" s="112">
        <v>0</v>
      </c>
      <c r="H35" s="24"/>
    </row>
    <row r="36" spans="1:13" ht="105.75" thickBot="1" x14ac:dyDescent="0.3">
      <c r="A36" s="119"/>
      <c r="B36" s="46" t="str">
        <f>+Synthese!D29</f>
        <v>Fonction publique</v>
      </c>
      <c r="C36" s="111" t="s">
        <v>164</v>
      </c>
      <c r="D36" s="15" t="s">
        <v>323</v>
      </c>
      <c r="E36" s="15" t="s">
        <v>250</v>
      </c>
      <c r="F36" s="48" t="str">
        <f>Synthese!AZ29</f>
        <v>–5 / –4 : Une réduction forte des effectifs et une recentralisation sur missions strictement régaliennes.
–3 / –2 : Une maîtrise stricte des effectifs et une lutte contre l’inflation bureaucratique.
–1 / 0 / +1 : Une réforme pragmatique privilégiant efficacité, mobilité et revalorisations ciblées.
+3 / +4 : Une défense large du service public et des missions sociales territoriales.
+5 : Un renforcement massif du statut, des effectifs et des carrières publiques.</v>
      </c>
      <c r="G36" s="112">
        <v>0</v>
      </c>
      <c r="H36" s="24"/>
    </row>
    <row r="37" spans="1:13" ht="135.75" thickBot="1" x14ac:dyDescent="0.3">
      <c r="A37" s="120"/>
      <c r="B37" s="46" t="str">
        <f>+Synthese!D30</f>
        <v>Handicap &amp; accessibilité</v>
      </c>
      <c r="C37" s="111" t="s">
        <v>164</v>
      </c>
      <c r="D37" s="49" t="s">
        <v>251</v>
      </c>
      <c r="E37" s="49" t="s">
        <v>252</v>
      </c>
      <c r="F37" s="48" t="str">
        <f>Synthese!AZ30</f>
        <v>–5 / –4 : Une ligne restrictive opposée à l’inclusion généralisée et aux obligations d’accessibilité.
–3 / –2 : Une inclusion scolaire limitée et une prudence envers l’extension des droits.
–1 / 0 / +1 : Une approche pragmatique centré sur l’effectivité des droits et la simplification.
+3 / +4 : Une politique d’inclusion forte intégrant accompagnement, autonomie et accessibilité territoriale.
+5 : Une inclusion totale avec déconjugalisation, AAH renforcée et accessibilité universelle.</v>
      </c>
      <c r="G37" s="112">
        <v>0</v>
      </c>
      <c r="H37" s="24"/>
    </row>
    <row r="38" spans="1:13" ht="135.75" thickBot="1" x14ac:dyDescent="0.3">
      <c r="A38" s="68"/>
      <c r="B38" s="46" t="str">
        <f>+Synthese!D31</f>
        <v>Petite enfance &amp; natalité</v>
      </c>
      <c r="C38" s="111" t="s">
        <v>164</v>
      </c>
      <c r="D38" s="49" t="s">
        <v>324</v>
      </c>
      <c r="E38" s="74" t="s">
        <v>255</v>
      </c>
      <c r="F38" s="48" t="str">
        <f>Synthese!AZ31</f>
        <v>–5 / –4 : Une politique nataliste identitaire centrée sur familles nationales et avantages ciblés.
–3 / –2 : Un soutien traditionnel pro‑familles sans vision universelle de la petite enfance.
–1 / 0 / +1 : Une approche sociale ciblée améliorant conditions de vie sans objectif nataliste explicite.
+3 / +4 : Une politique familiale universelle favorisant égalité professionnelle et services de garde.
+5 : Un service public massif de la petite enfance avec droit opposable et crèches en nombre.</v>
      </c>
      <c r="G38" s="112">
        <v>0</v>
      </c>
      <c r="H38" s="24"/>
    </row>
    <row r="39" spans="1:13" ht="120.75" thickBot="1" x14ac:dyDescent="0.3">
      <c r="A39" s="68"/>
      <c r="B39" s="46" t="str">
        <f>+Synthese!D32</f>
        <v>Religion</v>
      </c>
      <c r="C39" s="111" t="s">
        <v>164</v>
      </c>
      <c r="D39" s="49" t="s">
        <v>258</v>
      </c>
      <c r="E39" s="49" t="s">
        <v>259</v>
      </c>
      <c r="F39" s="48" t="str">
        <f>Synthese!AZ32</f>
        <v>–5 / –4 : Une laïcité stricte centrée sur lutte antiséparatisme et restrictions dans l’espace public.
–3 / –2 : Une laïcité ferme, principalement appliquée à l’école, contre certaines expressions religieuses.
–1 / 0 / +1 : Une laïcité républicaine équilibrée protégeant libertés et neutralité de l’État.
+3 / +4 : Une laïcité inclusive luttant contre discriminations religieuses et favorisant pluralisme.
+5 : Une laïcité de liberté renforçant droits des minorités et lutte anti‑haine religieuse.</v>
      </c>
      <c r="G39" s="112">
        <v>0</v>
      </c>
      <c r="H39" s="24"/>
    </row>
    <row r="40" spans="1:13" ht="135.75" thickBot="1" x14ac:dyDescent="0.3">
      <c r="A40" s="69"/>
      <c r="B40" s="46" t="str">
        <f>+Synthese!D33</f>
        <v>Règles sociales (droit du travail…)</v>
      </c>
      <c r="C40" s="111" t="s">
        <v>164</v>
      </c>
      <c r="D40" s="49" t="s">
        <v>260</v>
      </c>
      <c r="E40" s="49" t="s">
        <v>261</v>
      </c>
      <c r="F40" s="48" t="str">
        <f>Synthese!AZ33</f>
        <v>–5 / –4 : Une flexibilisation forte incluant allongement du temps de travail et baisse protections.
–3 / –2 : Une réforme prudente centrée sur efficacité économique et valorisation du travail.
–1 / 0 / +1 : Un équilibre social privilégiant dialogue, stabilité et protections existantes.
+3 / +4 : Une extension des droits sociaux avec négociation collective et restrictions licenciements.
+5 : Une protection maximale incluant interdiction des licenciements et réduction massive du temps de travail.</v>
      </c>
      <c r="G40" s="112">
        <v>0</v>
      </c>
      <c r="H40" s="24"/>
    </row>
    <row r="41" spans="1:13" ht="90.75" thickBot="1" x14ac:dyDescent="0.3">
      <c r="A41" s="125" t="s">
        <v>319</v>
      </c>
      <c r="B41" s="46" t="str">
        <f>+Synthese!D34</f>
        <v>Équité hommes–femmes</v>
      </c>
      <c r="C41" s="111" t="s">
        <v>164</v>
      </c>
      <c r="D41" s="49" t="s">
        <v>264</v>
      </c>
      <c r="E41" s="49" t="s">
        <v>265</v>
      </c>
      <c r="F41" s="48" t="str">
        <f>Synthese!AZ34</f>
        <v>–5 / –4 : Une ligne conservatrice centrée sur égalité formelle sans politiques spécifiques.
–3 / –2 : Une critique des politiques féministes ciblées jugées idéologiques.
–1 / 0 / +1 : Une égalité professionnelle soutenue sans mesures contraignantes fortes.
+3 / +4 : Une politique d’égalité réelle incluant sanctions, indicateurs et lutte violences.
+5 : Un féminisme structurant visant transformation profonde des rapports sociaux et salariaux.</v>
      </c>
      <c r="G41" s="112">
        <v>0</v>
      </c>
      <c r="H41" s="24"/>
    </row>
    <row r="42" spans="1:13" ht="105.75" thickBot="1" x14ac:dyDescent="0.3">
      <c r="A42" s="126"/>
      <c r="B42" s="46" t="str">
        <f>+Synthese!D35</f>
        <v>LGBT+</v>
      </c>
      <c r="C42" s="111" t="s">
        <v>164</v>
      </c>
      <c r="D42" s="49" t="s">
        <v>253</v>
      </c>
      <c r="E42" s="49" t="s">
        <v>254</v>
      </c>
      <c r="F42" s="48" t="str">
        <f>Synthese!AZ35</f>
        <v>–5 / –4 : Une ligne conservatrice opposée aux extensions de droits et aux politiques inclusives.
–3 / –2 : Une égalité formelle avec prudence envers mesures jugées idéologiques.
–1 / 0 / +1 : Une lutte générale contre discriminations sans réforme structurelle forte.
+3 / +4 : Une défense active des droits, du pluralisme et des protections LGBT+.
+5 : Une égalité totale incluant extensions de droits, lutte renforcée et politiques inclusives.</v>
      </c>
      <c r="G42" s="112">
        <v>0</v>
      </c>
      <c r="H42" s="24"/>
    </row>
    <row r="43" spans="1:13" ht="120.75" thickBot="1" x14ac:dyDescent="0.3">
      <c r="A43" s="68"/>
      <c r="B43" s="46" t="str">
        <f>+Synthese!D36</f>
        <v>Institutions (référendum/49.3/proportionnelle)</v>
      </c>
      <c r="C43" s="111" t="s">
        <v>164</v>
      </c>
      <c r="D43" s="49" t="s">
        <v>266</v>
      </c>
      <c r="E43" s="49" t="s">
        <v>267</v>
      </c>
      <c r="F43" s="48" t="str">
        <f>Synthese!AZ36</f>
        <v>–5 / –4 : Une démocratie représentative renforcée limitant référendums et maintenant 49.3.
–3 / –2 : Une réforme modérée prévoyant référendums ciblés mais sans proportionnelle forte.
–1 / 0 / +1 : Une ouverture encadrée avec RIP modifié ou proportionnelle partielle.
+3 / +4 : Une refonte démocratique élargie incluant proportionnelle et limitation du 49.3.
+5 : Une démocratie directe avec RIC, VIe République et fin des pouvoirs exécutifs hypertrophiés.</v>
      </c>
      <c r="G43" s="112">
        <v>0</v>
      </c>
      <c r="H43" s="24"/>
    </row>
    <row r="44" spans="1:13" ht="120.75" thickBot="1" x14ac:dyDescent="0.3">
      <c r="A44" s="68"/>
      <c r="B44" s="46" t="str">
        <f>+Synthese!D37</f>
        <v>Numérique, IA &amp; cybersécurité</v>
      </c>
      <c r="C44" s="111" t="s">
        <v>164</v>
      </c>
      <c r="D44" s="49" t="s">
        <v>270</v>
      </c>
      <c r="E44" s="49" t="s">
        <v>271</v>
      </c>
      <c r="F44" s="48" t="str">
        <f>Synthese!AZ37</f>
        <v>–5 / –4 : Une ligne techno‑offensive privilégiant innovation, IA productive et cyber‑sécurité renforcée.
–3 / –2 : Une régulation légère privilégiant compétitivité et solutions technologiques.
–1 / 0 / +1 : Une souveraineté modérée associant cyberdéfense et encadrement raisonnable de l’IA.
+3 / +4 : Une gouvernance numérique forte protégeant libertés et données personnelles.
+5 : Une régulation très stricte incluant sobriété numérique, biens communs et protections élevées.</v>
      </c>
      <c r="G44" s="112">
        <v>0</v>
      </c>
      <c r="H44" s="24"/>
    </row>
    <row r="45" spans="1:13" ht="105.75" thickBot="1" x14ac:dyDescent="0.3">
      <c r="A45" s="68"/>
      <c r="B45" s="46" t="str">
        <f>+Synthese!D38</f>
        <v>Décentralisation &amp; collectivités</v>
      </c>
      <c r="C45" s="111" t="s">
        <v>164</v>
      </c>
      <c r="D45" s="49" t="s">
        <v>272</v>
      </c>
      <c r="E45" s="49" t="s">
        <v>273</v>
      </c>
      <c r="F45" s="48" t="str">
        <f>Synthese!AZ38</f>
        <v>–5 / –4 : Un État jacobin centralisant pouvoirs et limitant autonomies locales.
–3 / –2 : Une méfiance envers décentralisation perçue comme désengagement de l’État.
–1 / 0 / +1 : Une décentralisation modérée équilibrant État stratège et pouvoirs locaux.
+3 / +4 : Une autonomie territoriale renforcée avec différenciation et expérimentation locale.
+5 : Une décentralisation profonde privilégiant pouvoirs locaux et réduction des normes nationales.</v>
      </c>
      <c r="G45" s="112">
        <v>0</v>
      </c>
      <c r="H45" s="24"/>
    </row>
    <row r="46" spans="1:13" ht="150.75" thickBot="1" x14ac:dyDescent="0.3">
      <c r="A46" s="68"/>
      <c r="B46" s="46" t="str">
        <f>+Synthese!D39</f>
        <v>Participation citoyenne &amp; anticorruption</v>
      </c>
      <c r="C46" s="111" t="s">
        <v>164</v>
      </c>
      <c r="D46" s="49" t="s">
        <v>274</v>
      </c>
      <c r="E46" s="49" t="s">
        <v>275</v>
      </c>
      <c r="F46" s="48" t="str">
        <f>Synthese!AZ39</f>
        <v>–5 / –4 : Une ligne restrictive privilégiant institutions représentatives et réponse judiciaire plutôt que démocratie directe.
–3 / –2 : Une participation encadrée limitant RIC et renforçant les processus institutionnels existants.
–1 / 0 / +1 : Une ouverture modérée à la participation citoyenne sans transformation structurelle majeure.
+3 / +4 : Une démocratie participative ambitieuse incluant transparence, contrôle citoyen et lutte anticorruption.
+5 : Une démocratie directe étendue intégrant RIC, inéligibilité renforcée et transparence totale.</v>
      </c>
      <c r="G46" s="112">
        <v>0</v>
      </c>
      <c r="H46" s="24"/>
    </row>
    <row r="47" spans="1:13" ht="150.75" thickBot="1" x14ac:dyDescent="0.3">
      <c r="A47" s="67"/>
      <c r="B47" s="46" t="str">
        <f>+Synthese!D40</f>
        <v>Culture &amp; audiovisuel public</v>
      </c>
      <c r="C47" s="111" t="s">
        <v>164</v>
      </c>
      <c r="D47" s="49" t="s">
        <v>276</v>
      </c>
      <c r="E47" s="49" t="s">
        <v>277</v>
      </c>
      <c r="F47" s="48" t="str">
        <f>Synthese!AZ40</f>
        <v>–5 / –4 : Une ligne privatisatrice réduisant le rôle public et recentrant l’offre culturelle nationale.
–3 / –2 : Une critique idéologique combinée à une volonté de contrôle accru du paysage audiovisuel.
–1 / 0 / +1 : Une modernisation technique du service public sans transformation idéologique notable.
+3 / +4 : Une défense active du pluralisme, de l’indépendance médiatique et de l’audiovisuel public.
+5 : Un renforcement massif du service public audiovisuel garantissant pluralisme, accès universel et indépendance.</v>
      </c>
      <c r="G47" s="112">
        <v>0</v>
      </c>
      <c r="H47" s="24"/>
    </row>
    <row r="48" spans="1:13" ht="135.75" thickBot="1" x14ac:dyDescent="0.3">
      <c r="A48" s="119" t="s">
        <v>322</v>
      </c>
      <c r="B48" s="46" t="str">
        <f>+Synthese!D41</f>
        <v>Sécurité &amp; ordre public</v>
      </c>
      <c r="C48" s="111" t="s">
        <v>164</v>
      </c>
      <c r="D48" s="49" t="s">
        <v>280</v>
      </c>
      <c r="E48" s="49" t="s">
        <v>281</v>
      </c>
      <c r="F48" s="48" t="str">
        <f>Synthese!AZ41</f>
        <v>–5 / –4 : Une politique d’ordre ferme centrée sur sanctions lourdes, police renforcée et répression rapide.
–3 / –2 : Un durcissement sécuritaire modéré incluant contrôles accrus et interventions ciblées.
–1 / 0 / +1 : Un équilibre entre sécurité publique et respect des libertés fondamentales.
+3 / +4 : Une approche axée sur prévention sociale, médiation et renforcement des liens locaux.
+5 : Une refondation sécuritaire intégrant prévention, dignité et politiques antiviolence structurelles.</v>
      </c>
      <c r="G48" s="112">
        <v>0</v>
      </c>
      <c r="H48" s="24"/>
    </row>
    <row r="49" spans="1:8" ht="150.75" thickBot="1" x14ac:dyDescent="0.3">
      <c r="A49" s="119"/>
      <c r="B49" s="46" t="str">
        <f>+Synthese!D42</f>
        <v>Insécurité &amp; narcotrafic</v>
      </c>
      <c r="C49" s="111" t="s">
        <v>164</v>
      </c>
      <c r="D49" s="49" t="s">
        <v>278</v>
      </c>
      <c r="E49" s="49" t="s">
        <v>279</v>
      </c>
      <c r="F49" s="48" t="str">
        <f>Synthese!AZ42</f>
        <v>–5 / –4 : Une ligne sécuritaire dure privilégiant tolérance zéro, peines planchers et répression renforcée.
–3 / –2 : Une fermeté ciblée centrée sur gangs, mineurs et moyens policiers supplémentaires.
–1 / 0 / +1 : Une stratégie équilibrée combinant lutte contre réseaux et vigilance sur libertés publiques.
+3 / +4 : Une approche sociale privilégiant prévention, justice de proximité et action territoriale.
+5 : Une stratégie profondément préventive reliant insécurité à pauvreté, cohésion sociale et politiques publiques.</v>
      </c>
      <c r="G49" s="112">
        <v>0</v>
      </c>
      <c r="H49" s="24"/>
    </row>
    <row r="50" spans="1:8" ht="105.75" thickBot="1" x14ac:dyDescent="0.3">
      <c r="A50" s="120"/>
      <c r="B50" s="46" t="str">
        <f>+Synthese!D43</f>
        <v>Politique carcérale &amp; prisons</v>
      </c>
      <c r="C50" s="111" t="s">
        <v>164</v>
      </c>
      <c r="D50" s="49" t="s">
        <v>268</v>
      </c>
      <c r="E50" s="49" t="s">
        <v>269</v>
      </c>
      <c r="F50" s="48" t="str">
        <f>Synthese!AZ43</f>
        <v>–5 / –4 : Un tout‑carcéral incluant construction massive, peines planchers et suppression aménagements.
–3 / –2 : Une fermeté accrue centrée sur récidive, mineurs et efficacité carcérale.
–1 / 0 / +1 : Une pénologie équilibrée alliant contrôle et alternatives faibles.
+3 / +4 : Une politique anticarcérale renforçant alternatives, dignité et prévention.
+5 : Une approche de décarcération prioritaire centrée droits humains et fin des peines courtes.</v>
      </c>
      <c r="G50" s="112">
        <v>0</v>
      </c>
      <c r="H50" s="24"/>
    </row>
    <row r="51" spans="1:8" ht="120.75" thickBot="1" x14ac:dyDescent="0.3">
      <c r="A51" s="68"/>
      <c r="B51" s="46" t="str">
        <f>+Synthese!D44</f>
        <v>Immigration &amp; asile</v>
      </c>
      <c r="C51" s="111" t="s">
        <v>164</v>
      </c>
      <c r="D51" s="49" t="s">
        <v>266</v>
      </c>
      <c r="E51" s="49" t="s">
        <v>282</v>
      </c>
      <c r="F51" s="48" t="str">
        <f>Synthese!AZ44</f>
        <v>–5 / –4 : Une ligne très restrictive centrée sur quotas, expulsions renforcées et priorité nationale.
–3 / –2 : Un contrôle migratoire strict sans remise en cause totale du droit d’asile.
–1 / 0 / +1 : Une approche régulée combinant humanité, fermeté et accueil encadré.
+3 / +4 : Une politique d’accueil solidaire défendant droits humains et protections internationales.
+5 : Une ligne humanitaire forte privilégiant régularisations, accueil élargi et protection des migrants.</v>
      </c>
      <c r="G51" s="112">
        <v>0</v>
      </c>
      <c r="H51" s="24"/>
    </row>
    <row r="52" spans="1:8" ht="105.75" thickBot="1" x14ac:dyDescent="0.3">
      <c r="A52" s="118" t="s">
        <v>320</v>
      </c>
      <c r="B52" s="46" t="str">
        <f>+Synthese!D45</f>
        <v>Financement des armées françaises</v>
      </c>
      <c r="C52" s="111" t="s">
        <v>164</v>
      </c>
      <c r="D52" s="49" t="s">
        <v>285</v>
      </c>
      <c r="E52" s="49" t="s">
        <v>286</v>
      </c>
      <c r="F52" s="48" t="str">
        <f>Synthese!AZ45</f>
        <v>–5 / –4 : Une réduction des dépenses militaires ou opposition aux engagements extérieurs.
–3 / –2 : Une défense prudente privilégiant diplomatie et maîtrise du budget.
–1 / 0 / +1 : Un effort modéré conciliant défense nationale et équilibre budgétaire.
+3 / +4 : Un renforcement clair des capacités militaires et de l’effort de défense.
+5 : Un réarmement massif incluant dissuasion, industrie militaire et augmentation continue du budget.</v>
      </c>
      <c r="G52" s="112">
        <v>0</v>
      </c>
      <c r="H52" s="24"/>
    </row>
    <row r="53" spans="1:8" ht="75.75" thickBot="1" x14ac:dyDescent="0.3">
      <c r="A53" s="119"/>
      <c r="B53" s="46" t="str">
        <f>+Synthese!D46</f>
        <v>OTAN</v>
      </c>
      <c r="C53" s="111" t="s">
        <v>164</v>
      </c>
      <c r="D53" s="49" t="s">
        <v>291</v>
      </c>
      <c r="E53" s="49" t="s">
        <v>292</v>
      </c>
      <c r="F53" s="48" t="str">
        <f>Synthese!AZ46</f>
        <v>–5 / –4 : Une sortie totale de l’OTAN et une stratégie non‑alignée radicale.
–3 / –2 : Une forte critique de l’OTAN sans volonté immédiate de rupture.
–1 / 0 / +1 : Un maintien prudent dans l’Alliance avec autonomie stratégique accrue.
+3 / +4 : Un soutien solide à l’OTAN dans un cadre européen renforcé.
+5 : Un alignement occidental ferme faisant de l’OTAN le pilier de la sécurité.</v>
      </c>
      <c r="G53" s="112">
        <v>0</v>
      </c>
      <c r="H53" s="24"/>
    </row>
    <row r="54" spans="1:8" ht="105.75" thickBot="1" x14ac:dyDescent="0.3">
      <c r="A54" s="120"/>
      <c r="B54" s="46" t="str">
        <f>+Synthese!D47</f>
        <v>Guerre en Ukraine</v>
      </c>
      <c r="C54" s="111" t="s">
        <v>164</v>
      </c>
      <c r="D54" s="49" t="s">
        <v>287</v>
      </c>
      <c r="E54" s="49" t="s">
        <v>288</v>
      </c>
      <c r="F54" s="48" t="str">
        <f>Synthese!AZ47</f>
        <v>–5 / –4 : Une neutralité stricte opposée aux livraisons d’armes et alignements occidentaux.
–3 / –2 : Un soutien humanitaire privilégié et une prudence face à escalade militaire.
–1 / 0 / +1 : Un soutien encadré à l’Ukraine sans volonté d’escalade offensive.
+3 / +4 : Un soutien militaire affirmé et une solidarité européenne renforcée.
+5 : Un engagement maximal combinant aide militaire, pressions financières et fermeté contre la Russie.</v>
      </c>
      <c r="G54" s="112">
        <v>0</v>
      </c>
      <c r="H54" s="24"/>
    </row>
    <row r="55" spans="1:8" ht="120.75" thickBot="1" x14ac:dyDescent="0.3">
      <c r="A55" s="118" t="s">
        <v>321</v>
      </c>
      <c r="B55" s="46" t="str">
        <f>+Synthese!D48</f>
        <v>Europe (UE)</v>
      </c>
      <c r="C55" s="111" t="s">
        <v>164</v>
      </c>
      <c r="D55" s="49" t="s">
        <v>283</v>
      </c>
      <c r="E55" s="49" t="s">
        <v>284</v>
      </c>
      <c r="F55" s="48" t="str">
        <f>Synthese!AZ48</f>
        <v>–5 / –4 : Une rupture ouverte avec l’Union incluant sortie, Frexit ou désengagement lourd.
–3 / –2 : Une Europe des nations privilégiant souveraineté nationale et renégociation profonde des traités.
–1 / 0 / +1 : Un soutien critique au cadre européen visant réformes sans rupture.
+3 / +4 : Une Europe politique renforcée valorisant souveraineté européenne et intégration accrue.
+5 : Un projet fédéraliste ambitieux défendant une Europe puissance écologique, sociale et démocratique.</v>
      </c>
      <c r="G55" s="112">
        <v>0</v>
      </c>
      <c r="H55" s="24"/>
    </row>
    <row r="56" spans="1:8" ht="120.75" thickBot="1" x14ac:dyDescent="0.3">
      <c r="A56" s="119"/>
      <c r="B56" s="46" t="str">
        <f>+Synthese!D49</f>
        <v>Israël–Gaza &amp; Moyen‑Orient</v>
      </c>
      <c r="C56" s="111" t="s">
        <v>164</v>
      </c>
      <c r="D56" s="49" t="s">
        <v>289</v>
      </c>
      <c r="E56" s="49" t="s">
        <v>290</v>
      </c>
      <c r="F56" s="48" t="str">
        <f>Synthese!AZ49</f>
        <v>–5 / –4 : Un soutien prioritaire à Israël centré sur sécurité et lutte contre terrorisme.
–3 / –2 : Une ligne pro‑Israël modérée reconnaissant considérations humanitaires.
–1 / 0 / +1 : Une position d’équilibre combinant sécurité d’Israël et protection des civils palestiniens.
+3 / +4 : Une ligne pro‑palestinienne modérée réclamant cessez‑le‑feu et reconnaissance d’État.
+5 : Une pression forte sur Israël incluant sanctions, embargos et défense prioritaire des droits palestiniens.</v>
      </c>
      <c r="G56" s="112">
        <v>0</v>
      </c>
      <c r="H56" s="24"/>
    </row>
    <row r="57" spans="1:8" ht="135.75" thickBot="1" x14ac:dyDescent="0.3">
      <c r="A57" s="119"/>
      <c r="B57" s="46" t="str">
        <f>+Synthese!D50</f>
        <v>Chine &amp; Indo‑Pacifique</v>
      </c>
      <c r="C57" s="111" t="s">
        <v>164</v>
      </c>
      <c r="D57" s="49" t="s">
        <v>293</v>
      </c>
      <c r="E57" s="49" t="s">
        <v>294</v>
      </c>
      <c r="F57" s="48" t="str">
        <f>Synthese!AZ50</f>
        <v>–5 / –4 : Une coopération économique ouverte refusant confrontation et privilégiant multilatéralisme.
–3 / –2 : Une diplomatie non‑alignée prudente sans doctrine Indo‑Pacifique construite.
–1 / 0 / +1 : Une souveraineté équilibrée mêlant prudence stratégique et relations pragmatiques.
+3 / +4 : Une méfiance stratégique affirmée dénonçant dépendances et ingérences chinoises.
+5 : Une ligne de fermeté considérant Chine comme puissance hostile et nécessitant dissuasion.</v>
      </c>
      <c r="G57" s="112">
        <v>0</v>
      </c>
      <c r="H57" s="24"/>
    </row>
    <row r="58" spans="1:8" ht="135.75" thickBot="1" x14ac:dyDescent="0.3">
      <c r="A58" s="120"/>
      <c r="B58" s="46" t="str">
        <f>+Synthese!D51</f>
        <v>Politique africaine</v>
      </c>
      <c r="C58" s="111" t="s">
        <v>164</v>
      </c>
      <c r="D58" s="50" t="s">
        <v>295</v>
      </c>
      <c r="E58" s="50" t="s">
        <v>296</v>
      </c>
      <c r="F58" s="48" t="str">
        <f>Synthese!AZ51</f>
        <v>–5 / –4 : Un interventionnisme sécuritaire centré sur opérations militaires et intérêts français.
–3 / –2 : Une approche transactionnelle limitant engagements africains et conditionnant coopérations.
–1 / 0 / +1 : Une coopération classique privilégiant souveraineté et partenariats équilibrés.
+3 / +4 : Une rupture anti‑néocoloniale incluant reconnaissance historique et retrait militaire.
+5 : Une politique fondée sur souveraineté africaine, non‑ingérence totale et droits des peuples.</v>
      </c>
      <c r="G58" s="112">
        <v>0</v>
      </c>
      <c r="H58" s="24"/>
    </row>
    <row r="59" spans="1:8" x14ac:dyDescent="0.35">
      <c r="C59" s="29"/>
      <c r="D59" s="29"/>
      <c r="E59" s="29"/>
    </row>
    <row r="60" spans="1:8" x14ac:dyDescent="0.35">
      <c r="D60" s="29"/>
    </row>
  </sheetData>
  <sheetProtection algorithmName="SHA-512" hashValue="8M1F5fv2ANsZuNmVg2aYWgvVyxEPE3paEKXV2PcvKWjw2mdtI4rj0sCSMNN+cm7jFGb6rslNAwg5YPc2JpqQWw==" saltValue="ZqSN4WN7FznRcagaTLNKeg==" spinCount="100000" sheet="1" objects="1" scenarios="1"/>
  <sortState xmlns:xlrd2="http://schemas.microsoft.com/office/spreadsheetml/2017/richdata2" ref="A52:H58">
    <sortCondition ref="H52:H58"/>
  </sortState>
  <mergeCells count="18">
    <mergeCell ref="A9:F11"/>
    <mergeCell ref="A8:F8"/>
    <mergeCell ref="A1:G1"/>
    <mergeCell ref="A55:A58"/>
    <mergeCell ref="A15:A16"/>
    <mergeCell ref="A17:A19"/>
    <mergeCell ref="A21:A24"/>
    <mergeCell ref="A25:A28"/>
    <mergeCell ref="A33:A37"/>
    <mergeCell ref="A52:A54"/>
    <mergeCell ref="A29:A32"/>
    <mergeCell ref="A41:A42"/>
    <mergeCell ref="A48:A50"/>
    <mergeCell ref="A2:F2"/>
    <mergeCell ref="A3:F3"/>
    <mergeCell ref="A4:F4"/>
    <mergeCell ref="A6:F6"/>
    <mergeCell ref="A7:F7"/>
  </mergeCells>
  <phoneticPr fontId="11" alignment="center"/>
  <dataValidations count="2">
    <dataValidation type="list" allowBlank="1" showInputMessage="1" showErrorMessage="1" sqref="C14:C58" xr:uid="{3C08F62A-FA77-4168-9C65-4A847E0D43C2}">
      <formula1>"10 très important,05 important,03 nécessaire,01 utile"</formula1>
    </dataValidation>
    <dataValidation type="list" allowBlank="1" showInputMessage="1" showErrorMessage="1" sqref="G5:G8" xr:uid="{A928289C-13A1-405F-8321-98DDBD870118}">
      <formula1>"15 critique, 10 très important,05 important,03 nécessaire,01 utile"</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A7C22-07E9-4B62-84DC-8F52EB635A45}">
  <dimension ref="A1:D23"/>
  <sheetViews>
    <sheetView zoomScale="70" zoomScaleNormal="70" workbookViewId="0">
      <selection activeCell="E1" sqref="E1:G1048576"/>
    </sheetView>
  </sheetViews>
  <sheetFormatPr defaultRowHeight="15" x14ac:dyDescent="0.25"/>
  <cols>
    <col min="1" max="4" width="51.7109375" customWidth="1"/>
  </cols>
  <sheetData>
    <row r="1" spans="1:4" ht="27" thickBot="1" x14ac:dyDescent="0.3">
      <c r="A1" s="51" t="s">
        <v>306</v>
      </c>
      <c r="B1" s="51" t="s">
        <v>307</v>
      </c>
      <c r="C1" s="51" t="s">
        <v>308</v>
      </c>
      <c r="D1" s="51" t="s">
        <v>309</v>
      </c>
    </row>
    <row r="2" spans="1:4" ht="27" thickBot="1" x14ac:dyDescent="0.3">
      <c r="A2" s="53" t="s">
        <v>11</v>
      </c>
      <c r="B2" s="54" t="s">
        <v>28</v>
      </c>
      <c r="C2" s="54" t="s">
        <v>43</v>
      </c>
      <c r="D2" s="55">
        <f>'résultats détaillés'!K$60</f>
        <v>82.511627906976742</v>
      </c>
    </row>
    <row r="3" spans="1:4" ht="27" thickBot="1" x14ac:dyDescent="0.3">
      <c r="A3" s="53" t="s">
        <v>4</v>
      </c>
      <c r="B3" s="54" t="s">
        <v>21</v>
      </c>
      <c r="C3" s="54" t="s">
        <v>37</v>
      </c>
      <c r="D3" s="55">
        <f>'résultats détaillés'!L$60</f>
        <v>81.642857142857139</v>
      </c>
    </row>
    <row r="4" spans="1:4" ht="27" thickBot="1" x14ac:dyDescent="0.3">
      <c r="A4" s="53" t="s">
        <v>211</v>
      </c>
      <c r="B4" s="54" t="s">
        <v>310</v>
      </c>
      <c r="C4" s="54"/>
      <c r="D4" s="55">
        <f>'résultats détaillés'!M$60</f>
        <v>80.292682926829272</v>
      </c>
    </row>
    <row r="5" spans="1:4" ht="27" thickBot="1" x14ac:dyDescent="0.3">
      <c r="A5" s="53" t="s">
        <v>117</v>
      </c>
      <c r="B5" s="54" t="s">
        <v>118</v>
      </c>
      <c r="C5" s="54" t="s">
        <v>119</v>
      </c>
      <c r="D5" s="55">
        <f>'résultats détaillés'!N$60</f>
        <v>85.15625</v>
      </c>
    </row>
    <row r="6" spans="1:4" ht="27" thickBot="1" x14ac:dyDescent="0.3">
      <c r="A6" s="53" t="s">
        <v>212</v>
      </c>
      <c r="B6" s="54" t="s">
        <v>311</v>
      </c>
      <c r="C6" s="54"/>
      <c r="D6" s="55">
        <f>'résultats détaillés'!O$60</f>
        <v>80.63636363636364</v>
      </c>
    </row>
    <row r="7" spans="1:4" ht="27" thickBot="1" x14ac:dyDescent="0.3">
      <c r="A7" s="53" t="s">
        <v>9</v>
      </c>
      <c r="B7" s="54" t="s">
        <v>26</v>
      </c>
      <c r="C7" s="54" t="s">
        <v>41</v>
      </c>
      <c r="D7" s="55">
        <f>'résultats détaillés'!P$60</f>
        <v>80.16279069767441</v>
      </c>
    </row>
    <row r="8" spans="1:4" ht="27" thickBot="1" x14ac:dyDescent="0.3">
      <c r="A8" s="53" t="s">
        <v>12</v>
      </c>
      <c r="B8" s="54" t="s">
        <v>29</v>
      </c>
      <c r="C8" s="54" t="s">
        <v>44</v>
      </c>
      <c r="D8" s="55">
        <f>'résultats détaillés'!Q$60</f>
        <v>80.325581395348834</v>
      </c>
    </row>
    <row r="9" spans="1:4" ht="27" thickBot="1" x14ac:dyDescent="0.3">
      <c r="A9" s="53" t="s">
        <v>13</v>
      </c>
      <c r="B9" s="54" t="s">
        <v>30</v>
      </c>
      <c r="C9" s="54" t="s">
        <v>45</v>
      </c>
      <c r="D9" s="55">
        <f>'résultats détaillés'!R$60</f>
        <v>86.093023255813947</v>
      </c>
    </row>
    <row r="10" spans="1:4" ht="27" thickBot="1" x14ac:dyDescent="0.3">
      <c r="A10" s="53" t="s">
        <v>213</v>
      </c>
      <c r="B10" s="54" t="s">
        <v>30</v>
      </c>
      <c r="C10" s="54"/>
      <c r="D10" s="55">
        <f>'résultats détaillés'!S$60</f>
        <v>82.512195121951223</v>
      </c>
    </row>
    <row r="11" spans="1:4" ht="27" thickBot="1" x14ac:dyDescent="0.3">
      <c r="A11" s="53" t="s">
        <v>5</v>
      </c>
      <c r="B11" s="54" t="s">
        <v>22</v>
      </c>
      <c r="C11" s="54" t="s">
        <v>38</v>
      </c>
      <c r="D11" s="55">
        <f>'résultats détaillés'!T$60</f>
        <v>81.599999999999994</v>
      </c>
    </row>
    <row r="12" spans="1:4" ht="27" thickBot="1" x14ac:dyDescent="0.3">
      <c r="A12" s="53" t="s">
        <v>7</v>
      </c>
      <c r="B12" s="54" t="s">
        <v>24</v>
      </c>
      <c r="C12" s="54" t="s">
        <v>99</v>
      </c>
      <c r="D12" s="55">
        <f>'résultats détaillés'!U$60</f>
        <v>88.255813953488371</v>
      </c>
    </row>
    <row r="13" spans="1:4" ht="27" thickBot="1" x14ac:dyDescent="0.3">
      <c r="A13" s="53" t="s">
        <v>1</v>
      </c>
      <c r="B13" s="54" t="s">
        <v>19</v>
      </c>
      <c r="C13" s="54" t="s">
        <v>35</v>
      </c>
      <c r="D13" s="55">
        <f>'résultats détaillés'!V$60</f>
        <v>94.441860465116278</v>
      </c>
    </row>
    <row r="14" spans="1:4" ht="27" thickBot="1" x14ac:dyDescent="0.3">
      <c r="A14" s="53" t="s">
        <v>210</v>
      </c>
      <c r="B14" s="54" t="s">
        <v>312</v>
      </c>
      <c r="C14" s="54"/>
      <c r="D14" s="55">
        <f>'résultats détaillés'!W$60</f>
        <v>93.820512820512818</v>
      </c>
    </row>
    <row r="15" spans="1:4" ht="27" thickBot="1" x14ac:dyDescent="0.3">
      <c r="A15" s="53" t="s">
        <v>14</v>
      </c>
      <c r="B15" s="54" t="s">
        <v>23</v>
      </c>
      <c r="C15" s="54" t="s">
        <v>46</v>
      </c>
      <c r="D15" s="55">
        <f>'résultats détaillés'!X$60</f>
        <v>87.714285714285708</v>
      </c>
    </row>
    <row r="16" spans="1:4" ht="27" thickBot="1" x14ac:dyDescent="0.3">
      <c r="A16" s="53" t="s">
        <v>16</v>
      </c>
      <c r="B16" s="54" t="s">
        <v>31</v>
      </c>
      <c r="C16" s="54" t="s">
        <v>48</v>
      </c>
      <c r="D16" s="55">
        <f>'résultats détaillés'!Y$60</f>
        <v>84.906976744186039</v>
      </c>
    </row>
    <row r="17" spans="1:4" ht="27" thickBot="1" x14ac:dyDescent="0.3">
      <c r="A17" s="53" t="s">
        <v>15</v>
      </c>
      <c r="B17" s="54" t="s">
        <v>23</v>
      </c>
      <c r="C17" s="54" t="s">
        <v>47</v>
      </c>
      <c r="D17" s="55">
        <f>'résultats détaillés'!Z$60</f>
        <v>86.525000000000006</v>
      </c>
    </row>
    <row r="18" spans="1:4" ht="27" thickBot="1" x14ac:dyDescent="0.3">
      <c r="A18" s="53" t="s">
        <v>6</v>
      </c>
      <c r="B18" s="54" t="s">
        <v>23</v>
      </c>
      <c r="C18" s="54" t="s">
        <v>39</v>
      </c>
      <c r="D18" s="55">
        <f>'résultats détaillés'!AA$60</f>
        <v>85.171428571428578</v>
      </c>
    </row>
    <row r="19" spans="1:4" ht="27" thickBot="1" x14ac:dyDescent="0.3">
      <c r="A19" s="53" t="s">
        <v>10</v>
      </c>
      <c r="B19" s="54" t="s">
        <v>27</v>
      </c>
      <c r="C19" s="54" t="s">
        <v>42</v>
      </c>
      <c r="D19" s="55">
        <f>'résultats détaillés'!AB$60</f>
        <v>87.025000000000006</v>
      </c>
    </row>
    <row r="20" spans="1:4" ht="27" thickBot="1" x14ac:dyDescent="0.3">
      <c r="A20" s="53" t="s">
        <v>2</v>
      </c>
      <c r="B20" s="54" t="s">
        <v>20</v>
      </c>
      <c r="C20" s="54" t="s">
        <v>36</v>
      </c>
      <c r="D20" s="55">
        <f>'résultats détaillés'!AC$60</f>
        <v>88.767441860465112</v>
      </c>
    </row>
    <row r="21" spans="1:4" ht="27" thickBot="1" x14ac:dyDescent="0.3">
      <c r="A21" s="53" t="s">
        <v>3</v>
      </c>
      <c r="B21" s="54" t="s">
        <v>20</v>
      </c>
      <c r="C21" s="54" t="s">
        <v>36</v>
      </c>
      <c r="D21" s="55">
        <f>'résultats détaillés'!AD$60</f>
        <v>88.767441860465112</v>
      </c>
    </row>
    <row r="22" spans="1:4" ht="27" thickBot="1" x14ac:dyDescent="0.3">
      <c r="A22" s="53" t="s">
        <v>8</v>
      </c>
      <c r="B22" s="54" t="s">
        <v>25</v>
      </c>
      <c r="C22" s="54" t="s">
        <v>40</v>
      </c>
      <c r="D22" s="55">
        <f>'résultats détaillés'!AE$60</f>
        <v>81.697674418604649</v>
      </c>
    </row>
    <row r="23" spans="1:4" ht="27" thickBot="1" x14ac:dyDescent="0.3">
      <c r="A23" s="53" t="s">
        <v>17</v>
      </c>
      <c r="B23" s="54" t="s">
        <v>32</v>
      </c>
      <c r="C23" s="54" t="s">
        <v>49</v>
      </c>
      <c r="D23" s="55">
        <f>'résultats détaillés'!AF$60</f>
        <v>94.186046511627907</v>
      </c>
    </row>
  </sheetData>
  <sheetProtection algorithmName="SHA-512" hashValue="mMhM3oFeKj93lThdOpdQ4TOT0SolYmNZ0Wu9IIbUKYYJCG7ybMLvv26EXX9D1TtMUtx1J3sdzPfSzBOeeFRWow==" saltValue="vYqHrsBEoaF56ph2/+crYA==" spinCount="100000" sheet="1" objects="1" scenarios="1"/>
  <conditionalFormatting sqref="D2:D23">
    <cfRule type="colorScale" priority="2">
      <colorScale>
        <cfvo type="min"/>
        <cfvo type="percent" val="70"/>
        <cfvo type="max"/>
        <color theme="9" tint="-0.249977111117893"/>
        <color rgb="FFFFFF00"/>
        <color rgb="FF63BE7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6540-A174-449A-A79A-2151EAAFAA9A}">
  <dimension ref="A3:BD108"/>
  <sheetViews>
    <sheetView zoomScale="70" zoomScaleNormal="70" workbookViewId="0"/>
  </sheetViews>
  <sheetFormatPr defaultRowHeight="15" outlineLevelRow="1" outlineLevelCol="1" x14ac:dyDescent="0.25"/>
  <cols>
    <col min="1" max="1" width="13.85546875" style="26" customWidth="1"/>
    <col min="2" max="2" width="19.7109375" style="26" bestFit="1" customWidth="1"/>
    <col min="3" max="4" width="7.85546875" hidden="1" customWidth="1" outlineLevel="1"/>
    <col min="5" max="5" width="46.140625" customWidth="1" collapsed="1"/>
    <col min="6" max="6" width="78" customWidth="1"/>
    <col min="7" max="7" width="28" style="24" hidden="1" customWidth="1" outlineLevel="1"/>
    <col min="8" max="9" width="10.140625" style="24" hidden="1" customWidth="1" outlineLevel="1"/>
    <col min="10" max="10" width="38.5703125" style="24" bestFit="1" customWidth="1" collapsed="1"/>
    <col min="11" max="11" width="31.42578125" bestFit="1" customWidth="1"/>
    <col min="12" max="12" width="25.7109375" bestFit="1" customWidth="1"/>
    <col min="13" max="13" width="30" bestFit="1" customWidth="1"/>
    <col min="14" max="14" width="32.42578125" bestFit="1" customWidth="1"/>
    <col min="15" max="15" width="23.42578125" bestFit="1" customWidth="1"/>
    <col min="16" max="16" width="39.42578125" bestFit="1" customWidth="1"/>
    <col min="17" max="17" width="19.7109375" customWidth="1"/>
    <col min="18" max="18" width="23.28515625" customWidth="1"/>
    <col min="19" max="19" width="24.7109375" bestFit="1" customWidth="1"/>
    <col min="20" max="20" width="21.85546875" bestFit="1" customWidth="1"/>
    <col min="21" max="21" width="21.140625" bestFit="1" customWidth="1"/>
    <col min="22" max="22" width="24.5703125" bestFit="1" customWidth="1"/>
    <col min="23" max="23" width="22.5703125" bestFit="1" customWidth="1"/>
    <col min="24" max="24" width="18.140625" bestFit="1" customWidth="1"/>
    <col min="25" max="26" width="19.7109375" bestFit="1" customWidth="1"/>
    <col min="27" max="27" width="23.42578125" bestFit="1" customWidth="1"/>
    <col min="28" max="28" width="46.28515625" bestFit="1" customWidth="1"/>
    <col min="29" max="30" width="43" bestFit="1" customWidth="1"/>
    <col min="31" max="31" width="32.85546875" bestFit="1" customWidth="1"/>
    <col min="32" max="32" width="63.7109375" bestFit="1" customWidth="1"/>
    <col min="35" max="56" width="14" customWidth="1"/>
  </cols>
  <sheetData>
    <row r="3" spans="1:56" x14ac:dyDescent="0.25">
      <c r="K3" s="19">
        <v>1</v>
      </c>
      <c r="L3" s="19">
        <v>3</v>
      </c>
      <c r="M3" s="19">
        <v>2</v>
      </c>
      <c r="N3" s="19">
        <v>7</v>
      </c>
      <c r="O3" s="19">
        <v>6</v>
      </c>
      <c r="P3" s="19">
        <v>8</v>
      </c>
      <c r="Q3" s="19">
        <v>10</v>
      </c>
      <c r="R3" s="19">
        <v>4</v>
      </c>
      <c r="S3" s="19">
        <v>5</v>
      </c>
      <c r="T3" s="19">
        <v>9</v>
      </c>
      <c r="U3" s="19">
        <v>11</v>
      </c>
      <c r="V3" s="19">
        <v>12</v>
      </c>
      <c r="W3" s="19">
        <v>14</v>
      </c>
      <c r="X3" s="19">
        <v>17</v>
      </c>
      <c r="Y3" s="19">
        <v>16</v>
      </c>
      <c r="Z3" s="19">
        <v>13</v>
      </c>
      <c r="AA3" s="19">
        <v>15</v>
      </c>
      <c r="AB3" s="19">
        <v>18</v>
      </c>
      <c r="AC3" s="19">
        <v>19</v>
      </c>
      <c r="AD3" s="19">
        <v>20</v>
      </c>
      <c r="AE3" s="19">
        <v>21</v>
      </c>
      <c r="AF3" s="19">
        <v>21</v>
      </c>
      <c r="AI3" s="19">
        <v>0.97</v>
      </c>
      <c r="AJ3" t="s">
        <v>374</v>
      </c>
      <c r="AM3">
        <v>5</v>
      </c>
      <c r="AN3" t="s">
        <v>376</v>
      </c>
      <c r="AR3">
        <v>0.9</v>
      </c>
      <c r="AS3" t="s">
        <v>378</v>
      </c>
    </row>
    <row r="4" spans="1:56" x14ac:dyDescent="0.25">
      <c r="J4" s="5" t="s">
        <v>18</v>
      </c>
      <c r="K4" t="str">
        <f>Synthese!AD5</f>
        <v>Lutte ouvrière (LO)</v>
      </c>
      <c r="L4" t="str">
        <f>Synthese!AE5</f>
        <v>La France insoumise (LFI)</v>
      </c>
      <c r="M4" t="str">
        <f>Synthese!AF5</f>
        <v>L'Après</v>
      </c>
      <c r="N4" t="str">
        <f>Synthese!AG5</f>
        <v>Debout !</v>
      </c>
      <c r="O4" t="str">
        <f>Synthese!AH5</f>
        <v>Parti Communiste Français</v>
      </c>
      <c r="P4" t="str">
        <f>Synthese!AI5</f>
        <v>Les Écologistes</v>
      </c>
      <c r="Q4" t="str">
        <f>Synthese!AJ5</f>
        <v>Génération Écologie</v>
      </c>
      <c r="R4" t="str">
        <f>Synthese!AK5</f>
        <v>Parti socialiste (PS)</v>
      </c>
      <c r="S4" t="str">
        <f>Synthese!AL5</f>
        <v>Parti socialiste (PS)</v>
      </c>
      <c r="T4" t="str">
        <f>Synthese!AM5</f>
        <v>Place publique (avec PS aux européennes)</v>
      </c>
      <c r="U4" t="str">
        <f>Synthese!AN5</f>
        <v>Renaissance</v>
      </c>
      <c r="V4" t="str">
        <f>Synthese!AO5</f>
        <v>Horizons</v>
      </c>
      <c r="W4" t="str">
        <f>Synthese!AP5</f>
        <v>La France Humaniste</v>
      </c>
      <c r="X4" t="str">
        <f>Synthese!AQ5</f>
        <v>Les Républicains (LR)</v>
      </c>
      <c r="Y4" t="str">
        <f>Synthese!AR5</f>
        <v>Nouvelle Énergie (ex-LR)</v>
      </c>
      <c r="Z4" t="str">
        <f>Synthese!AS5</f>
        <v>Les Républicains (LR)</v>
      </c>
      <c r="AA4" t="str">
        <f>Synthese!AT5</f>
        <v>Les Républicains (LR)</v>
      </c>
      <c r="AB4" t="str">
        <f>Synthese!AU5</f>
        <v>Debout la France (DLF)</v>
      </c>
      <c r="AC4" t="str">
        <f>Synthese!AV5</f>
        <v>Rassemblement national (RN)</v>
      </c>
      <c r="AD4" t="str">
        <f>Synthese!AW5</f>
        <v>Rassemblement national (RN)</v>
      </c>
      <c r="AE4" t="str">
        <f>Synthese!AX5</f>
        <v>Reconquête!</v>
      </c>
      <c r="AF4" t="str">
        <f>Synthese!AY5</f>
        <v>UPR</v>
      </c>
      <c r="AI4">
        <v>0.85</v>
      </c>
      <c r="AJ4" t="s">
        <v>375</v>
      </c>
      <c r="AM4">
        <v>3</v>
      </c>
      <c r="AN4" t="s">
        <v>377</v>
      </c>
    </row>
    <row r="5" spans="1:56" x14ac:dyDescent="0.25">
      <c r="J5" s="5" t="s">
        <v>33</v>
      </c>
      <c r="K5">
        <f>Synthese!AD6</f>
        <v>0.95</v>
      </c>
      <c r="L5">
        <f>Synthese!AE6</f>
        <v>0.8</v>
      </c>
      <c r="M5">
        <f>Synthese!AF6</f>
        <v>0.35</v>
      </c>
      <c r="N5">
        <f>Synthese!AG6</f>
        <v>0.45</v>
      </c>
      <c r="O5">
        <f>Synthese!AH6</f>
        <v>0.7</v>
      </c>
      <c r="P5">
        <f>Synthese!AI6</f>
        <v>0.3</v>
      </c>
      <c r="Q5">
        <f>Synthese!AJ6</f>
        <v>0.15</v>
      </c>
      <c r="R5">
        <f>Synthese!AK6</f>
        <v>0.1</v>
      </c>
      <c r="S5">
        <f>Synthese!AL6</f>
        <v>0.4</v>
      </c>
      <c r="T5">
        <f>Synthese!AM6</f>
        <v>0.65</v>
      </c>
      <c r="U5">
        <f>Synthese!AN6</f>
        <v>0.5</v>
      </c>
      <c r="V5">
        <f>Synthese!AO6</f>
        <v>0.85</v>
      </c>
      <c r="W5">
        <f>Synthese!AP6</f>
        <v>0.6</v>
      </c>
      <c r="X5">
        <f>Synthese!AQ6</f>
        <v>0.4</v>
      </c>
      <c r="Y5">
        <f>Synthese!AR6</f>
        <v>0.55000000000000004</v>
      </c>
      <c r="Z5">
        <f>Synthese!AS6</f>
        <v>0.35</v>
      </c>
      <c r="AA5">
        <f>Synthese!AT6</f>
        <v>0.25</v>
      </c>
      <c r="AB5">
        <f>Synthese!AU6</f>
        <v>0.8</v>
      </c>
      <c r="AC5">
        <f>Synthese!AV6</f>
        <v>0.9</v>
      </c>
      <c r="AD5">
        <f>Synthese!AW6</f>
        <v>0.6</v>
      </c>
      <c r="AE5">
        <f>Synthese!AX6</f>
        <v>0.5</v>
      </c>
      <c r="AF5">
        <f>Synthese!AY6</f>
        <v>0.85</v>
      </c>
    </row>
    <row r="6" spans="1:56" x14ac:dyDescent="0.25">
      <c r="I6" s="24" t="s">
        <v>372</v>
      </c>
      <c r="J6" s="7" t="s">
        <v>34</v>
      </c>
      <c r="K6" s="8" t="str">
        <f>Synthese!AD7</f>
        <v>extrême gauche trotskiste</v>
      </c>
      <c r="L6" s="8" t="str">
        <f>Synthese!AE7</f>
        <v>gauche radicale</v>
      </c>
      <c r="M6" s="8">
        <f>Synthese!AF7</f>
        <v>0</v>
      </c>
      <c r="N6" s="8" t="str">
        <f>Synthese!AG7</f>
        <v>gauche</v>
      </c>
      <c r="O6" s="8">
        <f>Synthese!AH7</f>
        <v>0</v>
      </c>
      <c r="P6" s="8" t="str">
        <f>Synthese!AI7</f>
        <v>gauche écologiste</v>
      </c>
      <c r="Q6" s="8" t="str">
        <f>Synthese!AJ7</f>
        <v>écologie/centre-gauche</v>
      </c>
      <c r="R6" s="8" t="str">
        <f>Synthese!AK7</f>
        <v>centre-gauche</v>
      </c>
      <c r="S6" s="8">
        <f>Synthese!AL7</f>
        <v>0</v>
      </c>
      <c r="T6" s="8" t="str">
        <f>Synthese!AM7</f>
        <v>centre-gauche/social-démocrate</v>
      </c>
      <c r="U6" s="8" t="str">
        <f>Synthese!AN7</f>
        <v>Défend une trajectoire de réduction des déficits fondée sur des économies ciblées plutôt que des hausses générales d’impôts, tout en assumant des ajustements conjoncturels pour faire face aux crises. [bdor.fr], [lcp.fr]</v>
      </c>
      <c r="V6" s="8" t="str">
        <f>Synthese!AO7</f>
        <v>centre-droit/libéral</v>
      </c>
      <c r="W6" s="8">
        <f>Synthese!AP7</f>
        <v>0</v>
      </c>
      <c r="X6" s="8" t="str">
        <f>Synthese!AQ7</f>
        <v>droite sociale</v>
      </c>
      <c r="Y6" s="8" t="str">
        <f>Synthese!AR7</f>
        <v>droite libérale</v>
      </c>
      <c r="Z6" s="8" t="str">
        <f>Synthese!AS7</f>
        <v>droite</v>
      </c>
      <c r="AA6" s="8" t="str">
        <f>Synthese!AT7</f>
        <v>droite conservatrice</v>
      </c>
      <c r="AB6" s="8" t="str">
        <f>Synthese!AU7</f>
        <v>droite souverainiste</v>
      </c>
      <c r="AC6" s="8" t="str">
        <f>Synthese!AV7</f>
        <v>extrême droite/national-populiste</v>
      </c>
      <c r="AD6" s="8" t="str">
        <f>Synthese!AW7</f>
        <v>extrême droite/national-populiste</v>
      </c>
      <c r="AE6" s="8" t="str">
        <f>Synthese!AX7</f>
        <v>extrême droite identitaire</v>
      </c>
      <c r="AF6" s="8" t="str">
        <f>Synthese!AY7</f>
        <v>souverainiste (hors clivage, souvent classé droite)</v>
      </c>
      <c r="AI6" s="8"/>
      <c r="AJ6" s="8"/>
      <c r="AK6" s="8"/>
      <c r="AL6" s="8"/>
      <c r="AM6" s="8"/>
      <c r="AN6" s="8"/>
      <c r="AO6" s="8"/>
      <c r="AP6" s="8"/>
      <c r="AQ6" s="8"/>
      <c r="AR6" s="8"/>
      <c r="AS6" s="8"/>
      <c r="AT6" s="8"/>
      <c r="AU6" s="8"/>
      <c r="AV6" s="8"/>
      <c r="AW6" s="8"/>
      <c r="AX6" s="8"/>
      <c r="AY6" s="8"/>
      <c r="AZ6" s="8"/>
      <c r="BA6" s="8"/>
      <c r="BB6" s="8"/>
      <c r="BC6" s="8"/>
      <c r="BD6" s="8"/>
    </row>
    <row r="7" spans="1:56" ht="26.25" x14ac:dyDescent="0.25">
      <c r="A7" s="28"/>
      <c r="G7" s="24" t="s">
        <v>157</v>
      </c>
      <c r="J7" s="23"/>
      <c r="K7" s="21" t="str">
        <f>Synthese!AD4</f>
        <v>Nathalie Arthaud</v>
      </c>
      <c r="L7" s="21" t="str">
        <f>Synthese!AE4</f>
        <v>Jean‑Luc Mélenchon</v>
      </c>
      <c r="M7" s="21" t="str">
        <f>Synthese!AF4</f>
        <v>Clémentine Autain</v>
      </c>
      <c r="N7" s="21" t="str">
        <f>Synthese!AG4</f>
        <v>François Ruffin</v>
      </c>
      <c r="O7" s="21" t="str">
        <f>Synthese!AH4</f>
        <v>Fabien Roussel</v>
      </c>
      <c r="P7" s="21" t="str">
        <f>Synthese!AI4</f>
        <v>Marine Tondelier</v>
      </c>
      <c r="Q7" s="21" t="str">
        <f>Synthese!AJ4</f>
        <v>Delphine Batho</v>
      </c>
      <c r="R7" s="21" t="str">
        <f>Synthese!AK4</f>
        <v>Jérôme Guedj</v>
      </c>
      <c r="S7" s="21" t="str">
        <f>Synthese!AL4</f>
        <v>Olivier Faure</v>
      </c>
      <c r="T7" s="21" t="str">
        <f>Synthese!AM4</f>
        <v>Raphaël Glucksmann</v>
      </c>
      <c r="U7" s="21" t="str">
        <f>Synthese!AN4</f>
        <v>Gabriel Attal</v>
      </c>
      <c r="V7" s="21" t="str">
        <f>Synthese!AO4</f>
        <v>Édouard Philippe</v>
      </c>
      <c r="W7" s="21" t="str">
        <f>Synthese!AP4</f>
        <v>Dominique de Villepin</v>
      </c>
      <c r="X7" s="21" t="str">
        <f>Synthese!AQ4</f>
        <v>Xavier Bertrand</v>
      </c>
      <c r="Y7" s="21" t="str">
        <f>Synthese!AR4</f>
        <v>David Lisnard</v>
      </c>
      <c r="Z7" s="21" t="str">
        <f>Synthese!AS4</f>
        <v>Laurent Wauquiez</v>
      </c>
      <c r="AA7" s="21" t="str">
        <f>Synthese!AT4</f>
        <v>Bruno Retailleau</v>
      </c>
      <c r="AB7" s="21" t="str">
        <f>Synthese!AU4</f>
        <v>Nicolas Dupont‑Aignan</v>
      </c>
      <c r="AC7" s="21" t="str">
        <f>Synthese!AV4</f>
        <v>Marine Le Pen</v>
      </c>
      <c r="AD7" s="21" t="str">
        <f>Synthese!AW4</f>
        <v>Jordan Bardella</v>
      </c>
      <c r="AE7" s="21" t="str">
        <f>Synthese!AX4</f>
        <v>Éric Zemmour</v>
      </c>
      <c r="AF7" s="21" t="str">
        <f>Synthese!AY4</f>
        <v>François Asselineau</v>
      </c>
      <c r="AI7" s="21" t="s">
        <v>11</v>
      </c>
      <c r="AJ7" s="21" t="s">
        <v>4</v>
      </c>
      <c r="AK7" s="21" t="s">
        <v>211</v>
      </c>
      <c r="AL7" s="21" t="s">
        <v>117</v>
      </c>
      <c r="AM7" s="21" t="s">
        <v>212</v>
      </c>
      <c r="AN7" s="21" t="s">
        <v>9</v>
      </c>
      <c r="AO7" s="21" t="s">
        <v>12</v>
      </c>
      <c r="AP7" s="21" t="s">
        <v>13</v>
      </c>
      <c r="AQ7" s="21" t="s">
        <v>213</v>
      </c>
      <c r="AR7" s="21" t="s">
        <v>5</v>
      </c>
      <c r="AS7" s="21" t="s">
        <v>7</v>
      </c>
      <c r="AT7" s="21" t="s">
        <v>1</v>
      </c>
      <c r="AU7" s="21" t="s">
        <v>210</v>
      </c>
      <c r="AV7" s="21" t="s">
        <v>14</v>
      </c>
      <c r="AW7" s="21" t="s">
        <v>16</v>
      </c>
      <c r="AX7" s="21" t="s">
        <v>15</v>
      </c>
      <c r="AY7" s="21" t="s">
        <v>6</v>
      </c>
      <c r="AZ7" s="21" t="s">
        <v>10</v>
      </c>
      <c r="BA7" s="21" t="s">
        <v>2</v>
      </c>
      <c r="BB7" s="21" t="s">
        <v>3</v>
      </c>
      <c r="BC7" s="21" t="s">
        <v>8</v>
      </c>
      <c r="BD7" s="21" t="s">
        <v>17</v>
      </c>
    </row>
    <row r="8" spans="1:56" ht="150" x14ac:dyDescent="0.25">
      <c r="A8" s="29" t="s">
        <v>149</v>
      </c>
      <c r="B8" s="17" t="str">
        <f>+Synthese!D8</f>
        <v>Dette publique &amp; trajectoire budgétaire</v>
      </c>
      <c r="C8" s="24">
        <v>1</v>
      </c>
      <c r="D8" s="11"/>
      <c r="E8" s="15" t="str">
        <f>Synthese!AC8</f>
        <v>–5 : Ligne d’austérité / rigueur budgétaire
+5 : Ligne sociale / anti‑austérité</v>
      </c>
      <c r="F8" s="16" t="str">
        <f>Synthese!AZ8</f>
        <v>–5 / –4 : Une politique d’austérité stricte visant une réduction rapide et prioritaire de la dépense publique.
–3 / –2 : Une stratégie d’économies ciblées accompagnée d’un refus constant des hausses d’impôts.
–1 / 0 / +1 : Une approche modérée reposant sur un rééquilibrage pragmatique et limité des finances publiques.
+3 / +4 : Une orientation anti‑austérité fondée sur la justice sociale et une fiscalité accrue sur le capital.
+5 : Une rupture complète privilégiant souveraineté monétaire et refus du remboursement de la dette par les classes populaires.</v>
      </c>
      <c r="G8" s="25" t="str">
        <f>'faire le test'!C15</f>
        <v>03 nécessaire</v>
      </c>
      <c r="H8" s="25" t="str">
        <f t="shared" ref="H8:H51" si="0">LEFT(G8,2)</f>
        <v>03</v>
      </c>
      <c r="I8" s="76">
        <f>IF(VALUE(H8)=10,4,IF(VALUE(H8)=5,6,10))</f>
        <v>10</v>
      </c>
      <c r="J8" s="38">
        <f>'faire le test'!G15</f>
        <v>0</v>
      </c>
      <c r="K8" s="37">
        <f>IF(ISNUMBER(Synthese!AD8)=FALSE,"",ABS($J8-Synthese!AD8)^2*$H8)</f>
        <v>75</v>
      </c>
      <c r="L8" s="37">
        <f>IF(ISNUMBER(Synthese!AE8)=FALSE,"",ABS($J8-Synthese!AE8)^2*$H8)</f>
        <v>75</v>
      </c>
      <c r="M8" s="37">
        <f>IF(ISNUMBER(Synthese!AF8)=FALSE,"",ABS($J8-Synthese!AF8)^2*$H8)</f>
        <v>75</v>
      </c>
      <c r="N8" s="37">
        <f>IF(ISNUMBER(Synthese!AG8)=FALSE,"",ABS($J8-Synthese!AG8)^2*$H8)</f>
        <v>48</v>
      </c>
      <c r="O8" s="37">
        <f>IF(ISNUMBER(Synthese!AH8)=FALSE,"",ABS($J8-Synthese!AH8)^2*$H8)</f>
        <v>75</v>
      </c>
      <c r="P8" s="37">
        <f>IF(ISNUMBER(Synthese!AI8)=FALSE,"",ABS($J8-Synthese!AI8)^2*$H8)</f>
        <v>48</v>
      </c>
      <c r="Q8" s="37">
        <f>IF(ISNUMBER(Synthese!AJ8)=FALSE,"",ABS($J8-Synthese!AJ8)^2*$H8)</f>
        <v>48</v>
      </c>
      <c r="R8" s="37">
        <f>IF(ISNUMBER(Synthese!AK8)=FALSE,"",ABS($J8-Synthese!AK8)^2*$H8)</f>
        <v>27</v>
      </c>
      <c r="S8" s="37">
        <f>IF(ISNUMBER(Synthese!AL8)=FALSE,"",ABS($J8-Synthese!AL8)^2*$H8)</f>
        <v>48</v>
      </c>
      <c r="T8" s="37">
        <f>IF(ISNUMBER(Synthese!AM8)=FALSE,"",ABS($J8-Synthese!AM8)^2*$H8)</f>
        <v>48</v>
      </c>
      <c r="U8" s="37">
        <f>IF(ISNUMBER(Synthese!AN8)=FALSE,"",ABS($J8-Synthese!AN8)^2*$H8)</f>
        <v>48</v>
      </c>
      <c r="V8" s="37">
        <f>IF(ISNUMBER(Synthese!AO8)=FALSE,"",ABS($J8-Synthese!AO8)^2*$H8)</f>
        <v>27</v>
      </c>
      <c r="W8" s="37">
        <f>IF(ISNUMBER(Synthese!AP8)=FALSE,"",ABS($J8-Synthese!AP8)^2*$H8)</f>
        <v>3</v>
      </c>
      <c r="X8" s="37">
        <f>IF(ISNUMBER(Synthese!AQ8)=FALSE,"",ABS($J8-Synthese!AQ8)^2*$H8)</f>
        <v>48</v>
      </c>
      <c r="Y8" s="37">
        <f>IF(ISNUMBER(Synthese!AR8)=FALSE,"",ABS($J8-Synthese!AR8)^2*$H8)</f>
        <v>75</v>
      </c>
      <c r="Z8" s="37">
        <f>IF(ISNUMBER(Synthese!AS8)=FALSE,"",ABS($J8-Synthese!AS8)^2*$H8)</f>
        <v>48</v>
      </c>
      <c r="AA8" s="37">
        <f>IF(ISNUMBER(Synthese!AT8)=FALSE,"",ABS($J8-Synthese!AT8)^2*$H8)</f>
        <v>75</v>
      </c>
      <c r="AB8" s="37">
        <f>IF(ISNUMBER(Synthese!AU8)=FALSE,"",ABS($J8-Synthese!AU8)^2*$H8)</f>
        <v>48</v>
      </c>
      <c r="AC8" s="37">
        <f>IF(ISNUMBER(Synthese!AV8)=FALSE,"",ABS($J8-Synthese!AV8)^2*$H8)</f>
        <v>48</v>
      </c>
      <c r="AD8" s="37">
        <f>IF(ISNUMBER(Synthese!AW8)=FALSE,"",ABS($J8-Synthese!AW8)^2*$H8)</f>
        <v>48</v>
      </c>
      <c r="AE8" s="37">
        <f>IF(ISNUMBER(Synthese!AX8)=FALSE,"",ABS($J8-Synthese!AX8)^2*$H8)</f>
        <v>75</v>
      </c>
      <c r="AF8" s="37">
        <f>IF(ISNUMBER(Synthese!AY8)=FALSE,"",ABS($J8-Synthese!AY8)^2*$H8)</f>
        <v>12</v>
      </c>
      <c r="AI8" s="78">
        <f>IF(AND(ISNUMBER(Synthese!AD8)=FALSE,OR(VALUE($H8)=5,VALUE($H8)=10)=FALSE),1,
IF(AND(ISNUMBER(Synthese!AD8)=FALSE,OR(VALUE($H8)=5,VALUE($H8)=10)=TRUE),$AR$3,
IF(AND(VALUE($H8)=5,ABS($J8-Synthese!AD8)&gt;$AM$3)=TRUE,$AI$3,
IF(AND(VALUE($H8)=10,ABS($J8-Synthese!AD8)&gt;$AM$4)=TRUE,$AI$4,
1))))</f>
        <v>1</v>
      </c>
      <c r="AJ8" s="78">
        <f>IF(AND(ISNUMBER(Synthese!AE8)=FALSE,OR(VALUE($H8)=5,VALUE($H8)=10)=FALSE),1,
IF(AND(ISNUMBER(Synthese!AE8)=FALSE,OR(VALUE($H8)=5,VALUE($H8)=10)=TRUE),$AR$3,
IF(AND(VALUE($H8)=5,ABS($J8-Synthese!AE8)&gt;$AM$3)=TRUE,$AI$3,
IF(AND(VALUE($H8)=10,ABS($J8-Synthese!AE8)&gt;$AM$4)=TRUE,$AI$4,
1))))</f>
        <v>1</v>
      </c>
      <c r="AK8" s="78">
        <f>IF(AND(ISNUMBER(Synthese!AF8)=FALSE,OR(VALUE($H8)=5,VALUE($H8)=10)=FALSE),1,
IF(AND(ISNUMBER(Synthese!AF8)=FALSE,OR(VALUE($H8)=5,VALUE($H8)=10)=TRUE),$AR$3,
IF(AND(VALUE($H8)=5,ABS($J8-Synthese!AF8)&gt;$AM$3)=TRUE,$AI$3,
IF(AND(VALUE($H8)=10,ABS($J8-Synthese!AF8)&gt;$AM$4)=TRUE,$AI$4,
1))))</f>
        <v>1</v>
      </c>
      <c r="AL8" s="78">
        <f>IF(AND(ISNUMBER(Synthese!AG8)=FALSE,OR(VALUE($H8)=5,VALUE($H8)=10)=FALSE),1,
IF(AND(ISNUMBER(Synthese!AG8)=FALSE,OR(VALUE($H8)=5,VALUE($H8)=10)=TRUE),$AR$3,
IF(AND(VALUE($H8)=5,ABS($J8-Synthese!AG8)&gt;$AM$3)=TRUE,$AI$3,
IF(AND(VALUE($H8)=10,ABS($J8-Synthese!AG8)&gt;$AM$4)=TRUE,$AI$4,
1))))</f>
        <v>1</v>
      </c>
      <c r="AM8" s="78">
        <f>IF(AND(ISNUMBER(Synthese!AH8)=FALSE,OR(VALUE($H8)=5,VALUE($H8)=10)=FALSE),1,
IF(AND(ISNUMBER(Synthese!AH8)=FALSE,OR(VALUE($H8)=5,VALUE($H8)=10)=TRUE),$AR$3,
IF(AND(VALUE($H8)=5,ABS($J8-Synthese!AH8)&gt;$AM$3)=TRUE,$AI$3,
IF(AND(VALUE($H8)=10,ABS($J8-Synthese!AH8)&gt;$AM$4)=TRUE,$AI$4,
1))))</f>
        <v>1</v>
      </c>
      <c r="AN8" s="78">
        <f>IF(AND(ISNUMBER(Synthese!AI8)=FALSE,OR(VALUE($H8)=5,VALUE($H8)=10)=FALSE),1,
IF(AND(ISNUMBER(Synthese!AI8)=FALSE,OR(VALUE($H8)=5,VALUE($H8)=10)=TRUE),$AR$3,
IF(AND(VALUE($H8)=5,ABS($J8-Synthese!AI8)&gt;$AM$3)=TRUE,$AI$3,
IF(AND(VALUE($H8)=10,ABS($J8-Synthese!AI8)&gt;$AM$4)=TRUE,$AI$4,
1))))</f>
        <v>1</v>
      </c>
      <c r="AO8" s="78">
        <f>IF(AND(ISNUMBER(Synthese!AJ8)=FALSE,OR(VALUE($H8)=5,VALUE($H8)=10)=FALSE),1,
IF(AND(ISNUMBER(Synthese!AJ8)=FALSE,OR(VALUE($H8)=5,VALUE($H8)=10)=TRUE),$AR$3,
IF(AND(VALUE($H8)=5,ABS($J8-Synthese!AJ8)&gt;$AM$3)=TRUE,$AI$3,
IF(AND(VALUE($H8)=10,ABS($J8-Synthese!AJ8)&gt;$AM$4)=TRUE,$AI$4,
1))))</f>
        <v>1</v>
      </c>
      <c r="AP8" s="78">
        <f>IF(AND(ISNUMBER(Synthese!AK8)=FALSE,OR(VALUE($H8)=5,VALUE($H8)=10)=FALSE),1,
IF(AND(ISNUMBER(Synthese!AK8)=FALSE,OR(VALUE($H8)=5,VALUE($H8)=10)=TRUE),$AR$3,
IF(AND(VALUE($H8)=5,ABS($J8-Synthese!AK8)&gt;$AM$3)=TRUE,$AI$3,
IF(AND(VALUE($H8)=10,ABS($J8-Synthese!AK8)&gt;$AM$4)=TRUE,$AI$4,
1))))</f>
        <v>1</v>
      </c>
      <c r="AQ8" s="78">
        <f>IF(AND(ISNUMBER(Synthese!AL8)=FALSE,OR(VALUE($H8)=5,VALUE($H8)=10)=FALSE),1,
IF(AND(ISNUMBER(Synthese!AL8)=FALSE,OR(VALUE($H8)=5,VALUE($H8)=10)=TRUE),$AR$3,
IF(AND(VALUE($H8)=5,ABS($J8-Synthese!AL8)&gt;$AM$3)=TRUE,$AI$3,
IF(AND(VALUE($H8)=10,ABS($J8-Synthese!AL8)&gt;$AM$4)=TRUE,$AI$4,
1))))</f>
        <v>1</v>
      </c>
      <c r="AR8" s="78">
        <f>IF(AND(ISNUMBER(Synthese!AM8)=FALSE,OR(VALUE($H8)=5,VALUE($H8)=10)=FALSE),1,
IF(AND(ISNUMBER(Synthese!AM8)=FALSE,OR(VALUE($H8)=5,VALUE($H8)=10)=TRUE),$AR$3,
IF(AND(VALUE($H8)=5,ABS($J8-Synthese!AM8)&gt;$AM$3)=TRUE,$AI$3,
IF(AND(VALUE($H8)=10,ABS($J8-Synthese!AM8)&gt;$AM$4)=TRUE,$AI$4,
1))))</f>
        <v>1</v>
      </c>
      <c r="AS8" s="78">
        <f>IF(AND(ISNUMBER(Synthese!AN8)=FALSE,OR(VALUE($H8)=5,VALUE($H8)=10)=FALSE),1,
IF(AND(ISNUMBER(Synthese!AN8)=FALSE,OR(VALUE($H8)=5,VALUE($H8)=10)=TRUE),$AR$3,
IF(AND(VALUE($H8)=5,ABS($J8-Synthese!AN8)&gt;$AM$3)=TRUE,$AI$3,
IF(AND(VALUE($H8)=10,ABS($J8-Synthese!AN8)&gt;$AM$4)=TRUE,$AI$4,
1))))</f>
        <v>1</v>
      </c>
      <c r="AT8" s="78">
        <f>IF(AND(ISNUMBER(Synthese!AO8)=FALSE,OR(VALUE($H8)=5,VALUE($H8)=10)=FALSE),1,
IF(AND(ISNUMBER(Synthese!AO8)=FALSE,OR(VALUE($H8)=5,VALUE($H8)=10)=TRUE),$AR$3,
IF(AND(VALUE($H8)=5,ABS($J8-Synthese!AO8)&gt;$AM$3)=TRUE,$AI$3,
IF(AND(VALUE($H8)=10,ABS($J8-Synthese!AO8)&gt;$AM$4)=TRUE,$AI$4,
1))))</f>
        <v>1</v>
      </c>
      <c r="AU8" s="78">
        <f>IF(AND(ISNUMBER(Synthese!AP8)=FALSE,OR(VALUE($H8)=5,VALUE($H8)=10)=FALSE),1,
IF(AND(ISNUMBER(Synthese!AP8)=FALSE,OR(VALUE($H8)=5,VALUE($H8)=10)=TRUE),$AR$3,
IF(AND(VALUE($H8)=5,ABS($J8-Synthese!AP8)&gt;$AM$3)=TRUE,$AI$3,
IF(AND(VALUE($H8)=10,ABS($J8-Synthese!AP8)&gt;$AM$4)=TRUE,$AI$4,
1))))</f>
        <v>1</v>
      </c>
      <c r="AV8" s="78">
        <f>IF(AND(ISNUMBER(Synthese!AQ8)=FALSE,OR(VALUE($H8)=5,VALUE($H8)=10)=FALSE),1,
IF(AND(ISNUMBER(Synthese!AQ8)=FALSE,OR(VALUE($H8)=5,VALUE($H8)=10)=TRUE),$AR$3,
IF(AND(VALUE($H8)=5,ABS($J8-Synthese!AQ8)&gt;$AM$3)=TRUE,$AI$3,
IF(AND(VALUE($H8)=10,ABS($J8-Synthese!AQ8)&gt;$AM$4)=TRUE,$AI$4,
1))))</f>
        <v>1</v>
      </c>
      <c r="AW8" s="78">
        <f>IF(AND(ISNUMBER(Synthese!AR8)=FALSE,OR(VALUE($H8)=5,VALUE($H8)=10)=FALSE),1,
IF(AND(ISNUMBER(Synthese!AR8)=FALSE,OR(VALUE($H8)=5,VALUE($H8)=10)=TRUE),$AR$3,
IF(AND(VALUE($H8)=5,ABS($J8-Synthese!AR8)&gt;$AM$3)=TRUE,$AI$3,
IF(AND(VALUE($H8)=10,ABS($J8-Synthese!AR8)&gt;$AM$4)=TRUE,$AI$4,
1))))</f>
        <v>1</v>
      </c>
      <c r="AX8" s="78">
        <f>IF(AND(ISNUMBER(Synthese!AS8)=FALSE,OR(VALUE($H8)=5,VALUE($H8)=10)=FALSE),1,
IF(AND(ISNUMBER(Synthese!AS8)=FALSE,OR(VALUE($H8)=5,VALUE($H8)=10)=TRUE),$AR$3,
IF(AND(VALUE($H8)=5,ABS($J8-Synthese!AS8)&gt;$AM$3)=TRUE,$AI$3,
IF(AND(VALUE($H8)=10,ABS($J8-Synthese!AS8)&gt;$AM$4)=TRUE,$AI$4,
1))))</f>
        <v>1</v>
      </c>
      <c r="AY8" s="78">
        <f>IF(AND(ISNUMBER(Synthese!AT8)=FALSE,OR(VALUE($H8)=5,VALUE($H8)=10)=FALSE),1,
IF(AND(ISNUMBER(Synthese!AT8)=FALSE,OR(VALUE($H8)=5,VALUE($H8)=10)=TRUE),$AR$3,
IF(AND(VALUE($H8)=5,ABS($J8-Synthese!AT8)&gt;$AM$3)=TRUE,$AI$3,
IF(AND(VALUE($H8)=10,ABS($J8-Synthese!AT8)&gt;$AM$4)=TRUE,$AI$4,
1))))</f>
        <v>1</v>
      </c>
      <c r="AZ8" s="78">
        <f>IF(AND(ISNUMBER(Synthese!AU8)=FALSE,OR(VALUE($H8)=5,VALUE($H8)=10)=FALSE),1,
IF(AND(ISNUMBER(Synthese!AU8)=FALSE,OR(VALUE($H8)=5,VALUE($H8)=10)=TRUE),$AR$3,
IF(AND(VALUE($H8)=5,ABS($J8-Synthese!AU8)&gt;$AM$3)=TRUE,$AI$3,
IF(AND(VALUE($H8)=10,ABS($J8-Synthese!AU8)&gt;$AM$4)=TRUE,$AI$4,
1))))</f>
        <v>1</v>
      </c>
      <c r="BA8" s="78">
        <f>IF(AND(ISNUMBER(Synthese!AV8)=FALSE,OR(VALUE($H8)=5,VALUE($H8)=10)=FALSE),1,
IF(AND(ISNUMBER(Synthese!AV8)=FALSE,OR(VALUE($H8)=5,VALUE($H8)=10)=TRUE),$AR$3,
IF(AND(VALUE($H8)=5,ABS($J8-Synthese!AV8)&gt;$AM$3)=TRUE,$AI$3,
IF(AND(VALUE($H8)=10,ABS($J8-Synthese!AV8)&gt;$AM$4)=TRUE,$AI$4,
1))))</f>
        <v>1</v>
      </c>
      <c r="BB8" s="78">
        <f>IF(AND(ISNUMBER(Synthese!AW8)=FALSE,OR(VALUE($H8)=5,VALUE($H8)=10)=FALSE),1,
IF(AND(ISNUMBER(Synthese!AW8)=FALSE,OR(VALUE($H8)=5,VALUE($H8)=10)=TRUE),$AR$3,
IF(AND(VALUE($H8)=5,ABS($J8-Synthese!AW8)&gt;$AM$3)=TRUE,$AI$3,
IF(AND(VALUE($H8)=10,ABS($J8-Synthese!AW8)&gt;$AM$4)=TRUE,$AI$4,
1))))</f>
        <v>1</v>
      </c>
      <c r="BC8" s="78">
        <f>IF(AND(ISNUMBER(Synthese!AX8)=FALSE,OR(VALUE($H8)=5,VALUE($H8)=10)=FALSE),1,
IF(AND(ISNUMBER(Synthese!AX8)=FALSE,OR(VALUE($H8)=5,VALUE($H8)=10)=TRUE),$AR$3,
IF(AND(VALUE($H8)=5,ABS($J8-Synthese!AX8)&gt;$AM$3)=TRUE,$AI$3,
IF(AND(VALUE($H8)=10,ABS($J8-Synthese!AX8)&gt;$AM$4)=TRUE,$AI$4,
1))))</f>
        <v>1</v>
      </c>
      <c r="BD8" s="78">
        <f>IF(AND(ISNUMBER(Synthese!AY8)=FALSE,OR(VALUE($H8)=5,VALUE($H8)=10)=FALSE),1,
IF(AND(ISNUMBER(Synthese!AY8)=FALSE,OR(VALUE($H8)=5,VALUE($H8)=10)=TRUE),$AR$3,
IF(AND(VALUE($H8)=5,ABS($J8-Synthese!AY8)&gt;$AM$3)=TRUE,$AI$3,
IF(AND(VALUE($H8)=10,ABS($J8-Synthese!AY8)&gt;$AM$4)=TRUE,$AI$4,
1))))</f>
        <v>1</v>
      </c>
    </row>
    <row r="9" spans="1:56" ht="90" x14ac:dyDescent="0.25">
      <c r="A9" s="29" t="s">
        <v>149</v>
      </c>
      <c r="B9" s="17" t="str">
        <f>+Synthese!D9</f>
        <v>Politique d’imposition</v>
      </c>
      <c r="C9" s="24">
        <v>1.1000000000000001</v>
      </c>
      <c r="D9" s="11"/>
      <c r="E9" s="15" t="str">
        <f>Synthese!AC9</f>
        <v>–5 : Ligne libérale / baisses massives d’impôts
+5 : Ligne redistributive / forte progressivité</v>
      </c>
      <c r="F9" s="16" t="str">
        <f>Synthese!AZ9</f>
        <v>–5 / –4 : Baisses d’impôts généralisées et réduction structurelle de la fiscalité.
–3 / –2 : Ajustements fiscaux ciblés sans hausse globale.
–1 / 0 / +1 : Équilibre fiscal avec progressivité modérée.
+3 / +4 : Fiscalité fortement redistributive taxant capital et hauts patrimoines.
+5 : Fiscalité radicale centrée sur suppression TVA, ISF fort et souveraineté monétaire.</v>
      </c>
      <c r="G9" s="25" t="str">
        <f>'faire le test'!C16</f>
        <v>03 nécessaire</v>
      </c>
      <c r="H9" s="25" t="str">
        <f t="shared" si="0"/>
        <v>03</v>
      </c>
      <c r="I9" s="76">
        <f t="shared" ref="I9:I51" si="1">IF(VALUE(H9)=10,4,IF(VALUE(H9)=5,6,10))</f>
        <v>10</v>
      </c>
      <c r="J9" s="38">
        <f>'faire le test'!G16</f>
        <v>0</v>
      </c>
      <c r="K9" s="37">
        <f>IF(ISNUMBER(Synthese!AD9)=FALSE,"",ABS($J9-Synthese!AD9)^2*$H9)</f>
        <v>75</v>
      </c>
      <c r="L9" s="37">
        <f>IF(ISNUMBER(Synthese!AE9)=FALSE,"",ABS($J9-Synthese!AE9)^2*$H9)</f>
        <v>75</v>
      </c>
      <c r="M9" s="37">
        <f>IF(ISNUMBER(Synthese!AF9)=FALSE,"",ABS($J9-Synthese!AF9)^2*$H9)</f>
        <v>75</v>
      </c>
      <c r="N9" s="37">
        <f>IF(ISNUMBER(Synthese!AG9)=FALSE,"",ABS($J9-Synthese!AG9)^2*$H9)</f>
        <v>75</v>
      </c>
      <c r="O9" s="37">
        <f>IF(ISNUMBER(Synthese!AH9)=FALSE,"",ABS($J9-Synthese!AH9)^2*$H9)</f>
        <v>75</v>
      </c>
      <c r="P9" s="37">
        <f>IF(ISNUMBER(Synthese!AI9)=FALSE,"",ABS($J9-Synthese!AI9)^2*$H9)</f>
        <v>75</v>
      </c>
      <c r="Q9" s="37">
        <f>IF(ISNUMBER(Synthese!AJ9)=FALSE,"",ABS($J9-Synthese!AJ9)^2*$H9)</f>
        <v>75</v>
      </c>
      <c r="R9" s="37">
        <f>IF(ISNUMBER(Synthese!AK9)=FALSE,"",ABS($J9-Synthese!AK9)^2*$H9)</f>
        <v>48</v>
      </c>
      <c r="S9" s="37">
        <f>IF(ISNUMBER(Synthese!AL9)=FALSE,"",ABS($J9-Synthese!AL9)^2*$H9)</f>
        <v>75</v>
      </c>
      <c r="T9" s="37">
        <f>IF(ISNUMBER(Synthese!AM9)=FALSE,"",ABS($J9-Synthese!AM9)^2*$H9)</f>
        <v>75</v>
      </c>
      <c r="U9" s="37">
        <f>IF(ISNUMBER(Synthese!AN9)=FALSE,"",ABS($J9-Synthese!AN9)^2*$H9)</f>
        <v>75</v>
      </c>
      <c r="V9" s="37">
        <f>IF(ISNUMBER(Synthese!AO9)=FALSE,"",ABS($J9-Synthese!AO9)^2*$H9)</f>
        <v>27</v>
      </c>
      <c r="W9" s="37">
        <f>IF(ISNUMBER(Synthese!AP9)=FALSE,"",ABS($J9-Synthese!AP9)^2*$H9)</f>
        <v>27</v>
      </c>
      <c r="X9" s="37">
        <f>IF(ISNUMBER(Synthese!AQ9)=FALSE,"",ABS($J9-Synthese!AQ9)^2*$H9)</f>
        <v>75</v>
      </c>
      <c r="Y9" s="37">
        <f>IF(ISNUMBER(Synthese!AR9)=FALSE,"",ABS($J9-Synthese!AR9)^2*$H9)</f>
        <v>75</v>
      </c>
      <c r="Z9" s="37">
        <f>IF(ISNUMBER(Synthese!AS9)=FALSE,"",ABS($J9-Synthese!AS9)^2*$H9)</f>
        <v>75</v>
      </c>
      <c r="AA9" s="37">
        <f>IF(ISNUMBER(Synthese!AT9)=FALSE,"",ABS($J9-Synthese!AT9)^2*$H9)</f>
        <v>48</v>
      </c>
      <c r="AB9" s="37">
        <f>IF(ISNUMBER(Synthese!AU9)=FALSE,"",ABS($J9-Synthese!AU9)^2*$H9)</f>
        <v>3</v>
      </c>
      <c r="AC9" s="37">
        <f>IF(ISNUMBER(Synthese!AV9)=FALSE,"",ABS($J9-Synthese!AV9)^2*$H9)</f>
        <v>27</v>
      </c>
      <c r="AD9" s="37">
        <f>IF(ISNUMBER(Synthese!AW9)=FALSE,"",ABS($J9-Synthese!AW9)^2*$H9)</f>
        <v>27</v>
      </c>
      <c r="AE9" s="37">
        <f>IF(ISNUMBER(Synthese!AX9)=FALSE,"",ABS($J9-Synthese!AX9)^2*$H9)</f>
        <v>75</v>
      </c>
      <c r="AF9" s="37">
        <f>IF(ISNUMBER(Synthese!AY9)=FALSE,"",ABS($J9-Synthese!AY9)^2*$H9)</f>
        <v>12</v>
      </c>
      <c r="AI9" s="78">
        <f>IF(AND(ISNUMBER(Synthese!AD9)=FALSE,OR(VALUE($H9)=5,VALUE($H9)=10)=FALSE),1,
IF(AND(ISNUMBER(Synthese!AD9)=FALSE,OR(VALUE($H9)=5,VALUE($H9)=10)=TRUE),$AR$3,
IF(AND(VALUE($H9)=5,ABS($J9-Synthese!AD9)&gt;$AM$3)=TRUE,$AI$3,
IF(AND(VALUE($H9)=10,ABS($J9-Synthese!AD9)&gt;$AM$4)=TRUE,$AI$4,
1))))</f>
        <v>1</v>
      </c>
      <c r="AJ9" s="78">
        <f>IF(AND(ISNUMBER(Synthese!AE9)=FALSE,OR(VALUE($H9)=5,VALUE($H9)=10)=FALSE),1,
IF(AND(ISNUMBER(Synthese!AE9)=FALSE,OR(VALUE($H9)=5,VALUE($H9)=10)=TRUE),$AR$3,
IF(AND(VALUE($H9)=5,ABS($J9-Synthese!AE9)&gt;$AM$3)=TRUE,$AI$3,
IF(AND(VALUE($H9)=10,ABS($J9-Synthese!AE9)&gt;$AM$4)=TRUE,$AI$4,
1))))</f>
        <v>1</v>
      </c>
      <c r="AK9" s="78">
        <f>IF(AND(ISNUMBER(Synthese!AF9)=FALSE,OR(VALUE($H9)=5,VALUE($H9)=10)=FALSE),1,
IF(AND(ISNUMBER(Synthese!AF9)=FALSE,OR(VALUE($H9)=5,VALUE($H9)=10)=TRUE),$AR$3,
IF(AND(VALUE($H9)=5,ABS($J9-Synthese!AF9)&gt;$AM$3)=TRUE,$AI$3,
IF(AND(VALUE($H9)=10,ABS($J9-Synthese!AF9)&gt;$AM$4)=TRUE,$AI$4,
1))))</f>
        <v>1</v>
      </c>
      <c r="AL9" s="78">
        <f>IF(AND(ISNUMBER(Synthese!AG9)=FALSE,OR(VALUE($H9)=5,VALUE($H9)=10)=FALSE),1,
IF(AND(ISNUMBER(Synthese!AG9)=FALSE,OR(VALUE($H9)=5,VALUE($H9)=10)=TRUE),$AR$3,
IF(AND(VALUE($H9)=5,ABS($J9-Synthese!AG9)&gt;$AM$3)=TRUE,$AI$3,
IF(AND(VALUE($H9)=10,ABS($J9-Synthese!AG9)&gt;$AM$4)=TRUE,$AI$4,
1))))</f>
        <v>1</v>
      </c>
      <c r="AM9" s="78">
        <f>IF(AND(ISNUMBER(Synthese!AH9)=FALSE,OR(VALUE($H9)=5,VALUE($H9)=10)=FALSE),1,
IF(AND(ISNUMBER(Synthese!AH9)=FALSE,OR(VALUE($H9)=5,VALUE($H9)=10)=TRUE),$AR$3,
IF(AND(VALUE($H9)=5,ABS($J9-Synthese!AH9)&gt;$AM$3)=TRUE,$AI$3,
IF(AND(VALUE($H9)=10,ABS($J9-Synthese!AH9)&gt;$AM$4)=TRUE,$AI$4,
1))))</f>
        <v>1</v>
      </c>
      <c r="AN9" s="78">
        <f>IF(AND(ISNUMBER(Synthese!AI9)=FALSE,OR(VALUE($H9)=5,VALUE($H9)=10)=FALSE),1,
IF(AND(ISNUMBER(Synthese!AI9)=FALSE,OR(VALUE($H9)=5,VALUE($H9)=10)=TRUE),$AR$3,
IF(AND(VALUE($H9)=5,ABS($J9-Synthese!AI9)&gt;$AM$3)=TRUE,$AI$3,
IF(AND(VALUE($H9)=10,ABS($J9-Synthese!AI9)&gt;$AM$4)=TRUE,$AI$4,
1))))</f>
        <v>1</v>
      </c>
      <c r="AO9" s="78">
        <f>IF(AND(ISNUMBER(Synthese!AJ9)=FALSE,OR(VALUE($H9)=5,VALUE($H9)=10)=FALSE),1,
IF(AND(ISNUMBER(Synthese!AJ9)=FALSE,OR(VALUE($H9)=5,VALUE($H9)=10)=TRUE),$AR$3,
IF(AND(VALUE($H9)=5,ABS($J9-Synthese!AJ9)&gt;$AM$3)=TRUE,$AI$3,
IF(AND(VALUE($H9)=10,ABS($J9-Synthese!AJ9)&gt;$AM$4)=TRUE,$AI$4,
1))))</f>
        <v>1</v>
      </c>
      <c r="AP9" s="78">
        <f>IF(AND(ISNUMBER(Synthese!AK9)=FALSE,OR(VALUE($H9)=5,VALUE($H9)=10)=FALSE),1,
IF(AND(ISNUMBER(Synthese!AK9)=FALSE,OR(VALUE($H9)=5,VALUE($H9)=10)=TRUE),$AR$3,
IF(AND(VALUE($H9)=5,ABS($J9-Synthese!AK9)&gt;$AM$3)=TRUE,$AI$3,
IF(AND(VALUE($H9)=10,ABS($J9-Synthese!AK9)&gt;$AM$4)=TRUE,$AI$4,
1))))</f>
        <v>1</v>
      </c>
      <c r="AQ9" s="78">
        <f>IF(AND(ISNUMBER(Synthese!AL9)=FALSE,OR(VALUE($H9)=5,VALUE($H9)=10)=FALSE),1,
IF(AND(ISNUMBER(Synthese!AL9)=FALSE,OR(VALUE($H9)=5,VALUE($H9)=10)=TRUE),$AR$3,
IF(AND(VALUE($H9)=5,ABS($J9-Synthese!AL9)&gt;$AM$3)=TRUE,$AI$3,
IF(AND(VALUE($H9)=10,ABS($J9-Synthese!AL9)&gt;$AM$4)=TRUE,$AI$4,
1))))</f>
        <v>1</v>
      </c>
      <c r="AR9" s="78">
        <f>IF(AND(ISNUMBER(Synthese!AM9)=FALSE,OR(VALUE($H9)=5,VALUE($H9)=10)=FALSE),1,
IF(AND(ISNUMBER(Synthese!AM9)=FALSE,OR(VALUE($H9)=5,VALUE($H9)=10)=TRUE),$AR$3,
IF(AND(VALUE($H9)=5,ABS($J9-Synthese!AM9)&gt;$AM$3)=TRUE,$AI$3,
IF(AND(VALUE($H9)=10,ABS($J9-Synthese!AM9)&gt;$AM$4)=TRUE,$AI$4,
1))))</f>
        <v>1</v>
      </c>
      <c r="AS9" s="78">
        <f>IF(AND(ISNUMBER(Synthese!AN9)=FALSE,OR(VALUE($H9)=5,VALUE($H9)=10)=FALSE),1,
IF(AND(ISNUMBER(Synthese!AN9)=FALSE,OR(VALUE($H9)=5,VALUE($H9)=10)=TRUE),$AR$3,
IF(AND(VALUE($H9)=5,ABS($J9-Synthese!AN9)&gt;$AM$3)=TRUE,$AI$3,
IF(AND(VALUE($H9)=10,ABS($J9-Synthese!AN9)&gt;$AM$4)=TRUE,$AI$4,
1))))</f>
        <v>1</v>
      </c>
      <c r="AT9" s="78">
        <f>IF(AND(ISNUMBER(Synthese!AO9)=FALSE,OR(VALUE($H9)=5,VALUE($H9)=10)=FALSE),1,
IF(AND(ISNUMBER(Synthese!AO9)=FALSE,OR(VALUE($H9)=5,VALUE($H9)=10)=TRUE),$AR$3,
IF(AND(VALUE($H9)=5,ABS($J9-Synthese!AO9)&gt;$AM$3)=TRUE,$AI$3,
IF(AND(VALUE($H9)=10,ABS($J9-Synthese!AO9)&gt;$AM$4)=TRUE,$AI$4,
1))))</f>
        <v>1</v>
      </c>
      <c r="AU9" s="78">
        <f>IF(AND(ISNUMBER(Synthese!AP9)=FALSE,OR(VALUE($H9)=5,VALUE($H9)=10)=FALSE),1,
IF(AND(ISNUMBER(Synthese!AP9)=FALSE,OR(VALUE($H9)=5,VALUE($H9)=10)=TRUE),$AR$3,
IF(AND(VALUE($H9)=5,ABS($J9-Synthese!AP9)&gt;$AM$3)=TRUE,$AI$3,
IF(AND(VALUE($H9)=10,ABS($J9-Synthese!AP9)&gt;$AM$4)=TRUE,$AI$4,
1))))</f>
        <v>1</v>
      </c>
      <c r="AV9" s="78">
        <f>IF(AND(ISNUMBER(Synthese!AQ9)=FALSE,OR(VALUE($H9)=5,VALUE($H9)=10)=FALSE),1,
IF(AND(ISNUMBER(Synthese!AQ9)=FALSE,OR(VALUE($H9)=5,VALUE($H9)=10)=TRUE),$AR$3,
IF(AND(VALUE($H9)=5,ABS($J9-Synthese!AQ9)&gt;$AM$3)=TRUE,$AI$3,
IF(AND(VALUE($H9)=10,ABS($J9-Synthese!AQ9)&gt;$AM$4)=TRUE,$AI$4,
1))))</f>
        <v>1</v>
      </c>
      <c r="AW9" s="78">
        <f>IF(AND(ISNUMBER(Synthese!AR9)=FALSE,OR(VALUE($H9)=5,VALUE($H9)=10)=FALSE),1,
IF(AND(ISNUMBER(Synthese!AR9)=FALSE,OR(VALUE($H9)=5,VALUE($H9)=10)=TRUE),$AR$3,
IF(AND(VALUE($H9)=5,ABS($J9-Synthese!AR9)&gt;$AM$3)=TRUE,$AI$3,
IF(AND(VALUE($H9)=10,ABS($J9-Synthese!AR9)&gt;$AM$4)=TRUE,$AI$4,
1))))</f>
        <v>1</v>
      </c>
      <c r="AX9" s="78">
        <f>IF(AND(ISNUMBER(Synthese!AS9)=FALSE,OR(VALUE($H9)=5,VALUE($H9)=10)=FALSE),1,
IF(AND(ISNUMBER(Synthese!AS9)=FALSE,OR(VALUE($H9)=5,VALUE($H9)=10)=TRUE),$AR$3,
IF(AND(VALUE($H9)=5,ABS($J9-Synthese!AS9)&gt;$AM$3)=TRUE,$AI$3,
IF(AND(VALUE($H9)=10,ABS($J9-Synthese!AS9)&gt;$AM$4)=TRUE,$AI$4,
1))))</f>
        <v>1</v>
      </c>
      <c r="AY9" s="78">
        <f>IF(AND(ISNUMBER(Synthese!AT9)=FALSE,OR(VALUE($H9)=5,VALUE($H9)=10)=FALSE),1,
IF(AND(ISNUMBER(Synthese!AT9)=FALSE,OR(VALUE($H9)=5,VALUE($H9)=10)=TRUE),$AR$3,
IF(AND(VALUE($H9)=5,ABS($J9-Synthese!AT9)&gt;$AM$3)=TRUE,$AI$3,
IF(AND(VALUE($H9)=10,ABS($J9-Synthese!AT9)&gt;$AM$4)=TRUE,$AI$4,
1))))</f>
        <v>1</v>
      </c>
      <c r="AZ9" s="78">
        <f>IF(AND(ISNUMBER(Synthese!AU9)=FALSE,OR(VALUE($H9)=5,VALUE($H9)=10)=FALSE),1,
IF(AND(ISNUMBER(Synthese!AU9)=FALSE,OR(VALUE($H9)=5,VALUE($H9)=10)=TRUE),$AR$3,
IF(AND(VALUE($H9)=5,ABS($J9-Synthese!AU9)&gt;$AM$3)=TRUE,$AI$3,
IF(AND(VALUE($H9)=10,ABS($J9-Synthese!AU9)&gt;$AM$4)=TRUE,$AI$4,
1))))</f>
        <v>1</v>
      </c>
      <c r="BA9" s="78">
        <f>IF(AND(ISNUMBER(Synthese!AV9)=FALSE,OR(VALUE($H9)=5,VALUE($H9)=10)=FALSE),1,
IF(AND(ISNUMBER(Synthese!AV9)=FALSE,OR(VALUE($H9)=5,VALUE($H9)=10)=TRUE),$AR$3,
IF(AND(VALUE($H9)=5,ABS($J9-Synthese!AV9)&gt;$AM$3)=TRUE,$AI$3,
IF(AND(VALUE($H9)=10,ABS($J9-Synthese!AV9)&gt;$AM$4)=TRUE,$AI$4,
1))))</f>
        <v>1</v>
      </c>
      <c r="BB9" s="78">
        <f>IF(AND(ISNUMBER(Synthese!AW9)=FALSE,OR(VALUE($H9)=5,VALUE($H9)=10)=FALSE),1,
IF(AND(ISNUMBER(Synthese!AW9)=FALSE,OR(VALUE($H9)=5,VALUE($H9)=10)=TRUE),$AR$3,
IF(AND(VALUE($H9)=5,ABS($J9-Synthese!AW9)&gt;$AM$3)=TRUE,$AI$3,
IF(AND(VALUE($H9)=10,ABS($J9-Synthese!AW9)&gt;$AM$4)=TRUE,$AI$4,
1))))</f>
        <v>1</v>
      </c>
      <c r="BC9" s="78">
        <f>IF(AND(ISNUMBER(Synthese!AX9)=FALSE,OR(VALUE($H9)=5,VALUE($H9)=10)=FALSE),1,
IF(AND(ISNUMBER(Synthese!AX9)=FALSE,OR(VALUE($H9)=5,VALUE($H9)=10)=TRUE),$AR$3,
IF(AND(VALUE($H9)=5,ABS($J9-Synthese!AX9)&gt;$AM$3)=TRUE,$AI$3,
IF(AND(VALUE($H9)=10,ABS($J9-Synthese!AX9)&gt;$AM$4)=TRUE,$AI$4,
1))))</f>
        <v>1</v>
      </c>
      <c r="BD9" s="78">
        <f>IF(AND(ISNUMBER(Synthese!AY9)=FALSE,OR(VALUE($H9)=5,VALUE($H9)=10)=FALSE),1,
IF(AND(ISNUMBER(Synthese!AY9)=FALSE,OR(VALUE($H9)=5,VALUE($H9)=10)=TRUE),$AR$3,
IF(AND(VALUE($H9)=5,ABS($J9-Synthese!AY9)&gt;$AM$3)=TRUE,$AI$3,
IF(AND(VALUE($H9)=10,ABS($J9-Synthese!AY9)&gt;$AM$4)=TRUE,$AI$4,
1))))</f>
        <v>1</v>
      </c>
    </row>
    <row r="10" spans="1:56" ht="120" x14ac:dyDescent="0.25">
      <c r="A10" s="29" t="s">
        <v>149</v>
      </c>
      <c r="B10" s="17" t="str">
        <f>+Synthese!D10</f>
        <v>Pouvoir d’achat &amp; inflation</v>
      </c>
      <c r="C10" s="24">
        <v>2</v>
      </c>
      <c r="D10" s="11"/>
      <c r="E10" s="15" t="str">
        <f>Synthese!AC10</f>
        <v>–5 : Ligne libérale / fiscalité basse / anti‑intervention
+5 : Ligne sociale / intervention forte</v>
      </c>
      <c r="F10" s="16" t="str">
        <f>Synthese!AZ10</f>
        <v>–5 à –3 : Une ligne libérale privilégiant baisses de TVA et de charges, avec un volontarisme pro‑travail marqué.
–2 à –1 : Une approche modérée reposant sur des mesures ciblées énergie et un refus des hausses généralisées.
0 à +2 : Une orientation socio‑écologique modérée combinant justice sociale, transition énergétique et lutte contre la précarité.
+3 à +5 : Une intervention publique forte associant hausse des salaires, indexation obligatoire, blocage des prix et taxation des superprofits.</v>
      </c>
      <c r="G10" s="25" t="str">
        <f>'faire le test'!C17</f>
        <v>03 nécessaire</v>
      </c>
      <c r="H10" s="25" t="str">
        <f t="shared" si="0"/>
        <v>03</v>
      </c>
      <c r="I10" s="76">
        <f t="shared" si="1"/>
        <v>10</v>
      </c>
      <c r="J10" s="38">
        <f>'faire le test'!G17</f>
        <v>0</v>
      </c>
      <c r="K10" s="37">
        <f>IF(ISNUMBER(Synthese!AD10)=FALSE,"",ABS($J10-Synthese!AD10)^2*$H10)</f>
        <v>75</v>
      </c>
      <c r="L10" s="37">
        <f>IF(ISNUMBER(Synthese!AE10)=FALSE,"",ABS($J10-Synthese!AE10)^2*$H10)</f>
        <v>75</v>
      </c>
      <c r="M10" s="37">
        <f>IF(ISNUMBER(Synthese!AF10)=FALSE,"",ABS($J10-Synthese!AF10)^2*$H10)</f>
        <v>75</v>
      </c>
      <c r="N10" s="37">
        <f>IF(ISNUMBER(Synthese!AG10)=FALSE,"",ABS($J10-Synthese!AG10)^2*$H10)</f>
        <v>75</v>
      </c>
      <c r="O10" s="37">
        <f>IF(ISNUMBER(Synthese!AH10)=FALSE,"",ABS($J10-Synthese!AH10)^2*$H10)</f>
        <v>75</v>
      </c>
      <c r="P10" s="37">
        <f>IF(ISNUMBER(Synthese!AI10)=FALSE,"",ABS($J10-Synthese!AI10)^2*$H10)</f>
        <v>75</v>
      </c>
      <c r="Q10" s="37">
        <f>IF(ISNUMBER(Synthese!AJ10)=FALSE,"",ABS($J10-Synthese!AJ10)^2*$H10)</f>
        <v>75</v>
      </c>
      <c r="R10" s="37">
        <f>IF(ISNUMBER(Synthese!AK10)=FALSE,"",ABS($J10-Synthese!AK10)^2*$H10)</f>
        <v>48</v>
      </c>
      <c r="S10" s="37">
        <f>IF(ISNUMBER(Synthese!AL10)=FALSE,"",ABS($J10-Synthese!AL10)^2*$H10)</f>
        <v>48</v>
      </c>
      <c r="T10" s="37">
        <f>IF(ISNUMBER(Synthese!AM10)=FALSE,"",ABS($J10-Synthese!AM10)^2*$H10)</f>
        <v>48</v>
      </c>
      <c r="U10" s="37">
        <f>IF(ISNUMBER(Synthese!AN10)=FALSE,"",ABS($J10-Synthese!AN10)^2*$H10)</f>
        <v>27</v>
      </c>
      <c r="V10" s="37">
        <f>IF(ISNUMBER(Synthese!AO10)=FALSE,"",ABS($J10-Synthese!AO10)^2*$H10)</f>
        <v>12</v>
      </c>
      <c r="W10" s="37">
        <f>IF(ISNUMBER(Synthese!AP10)=FALSE,"",ABS($J10-Synthese!AP10)^2*$H10)</f>
        <v>12</v>
      </c>
      <c r="X10" s="37">
        <f>IF(ISNUMBER(Synthese!AQ10)=FALSE,"",ABS($J10-Synthese!AQ10)^2*$H10)</f>
        <v>27</v>
      </c>
      <c r="Y10" s="37">
        <f>IF(ISNUMBER(Synthese!AR10)=FALSE,"",ABS($J10-Synthese!AR10)^2*$H10)</f>
        <v>48</v>
      </c>
      <c r="Z10" s="37">
        <f>IF(ISNUMBER(Synthese!AS10)=FALSE,"",ABS($J10-Synthese!AS10)^2*$H10)</f>
        <v>27</v>
      </c>
      <c r="AA10" s="37">
        <f>IF(ISNUMBER(Synthese!AT10)=FALSE,"",ABS($J10-Synthese!AT10)^2*$H10)</f>
        <v>27</v>
      </c>
      <c r="AB10" s="37">
        <f>IF(ISNUMBER(Synthese!AU10)=FALSE,"",ABS($J10-Synthese!AU10)^2*$H10)</f>
        <v>12</v>
      </c>
      <c r="AC10" s="37">
        <f>IF(ISNUMBER(Synthese!AV10)=FALSE,"",ABS($J10-Synthese!AV10)^2*$H10)</f>
        <v>3</v>
      </c>
      <c r="AD10" s="37">
        <f>IF(ISNUMBER(Synthese!AW10)=FALSE,"",ABS($J10-Synthese!AW10)^2*$H10)</f>
        <v>3</v>
      </c>
      <c r="AE10" s="37">
        <f>IF(ISNUMBER(Synthese!AX10)=FALSE,"",ABS($J10-Synthese!AX10)^2*$H10)</f>
        <v>48</v>
      </c>
      <c r="AF10" s="37">
        <f>IF(ISNUMBER(Synthese!AY10)=FALSE,"",ABS($J10-Synthese!AY10)^2*$H10)</f>
        <v>3</v>
      </c>
      <c r="AI10" s="78">
        <f>IF(AND(ISNUMBER(Synthese!AD10)=FALSE,OR(VALUE($H10)=5,VALUE($H10)=10)=FALSE),1,
IF(AND(ISNUMBER(Synthese!AD10)=FALSE,OR(VALUE($H10)=5,VALUE($H10)=10)=TRUE),$AR$3,
IF(AND(VALUE($H10)=5,ABS($J10-Synthese!AD10)&gt;$AM$3)=TRUE,$AI$3,
IF(AND(VALUE($H10)=10,ABS($J10-Synthese!AD10)&gt;$AM$4)=TRUE,$AI$4,
1))))</f>
        <v>1</v>
      </c>
      <c r="AJ10" s="78">
        <f>IF(AND(ISNUMBER(Synthese!AE10)=FALSE,OR(VALUE($H10)=5,VALUE($H10)=10)=FALSE),1,
IF(AND(ISNUMBER(Synthese!AE10)=FALSE,OR(VALUE($H10)=5,VALUE($H10)=10)=TRUE),$AR$3,
IF(AND(VALUE($H10)=5,ABS($J10-Synthese!AE10)&gt;$AM$3)=TRUE,$AI$3,
IF(AND(VALUE($H10)=10,ABS($J10-Synthese!AE10)&gt;$AM$4)=TRUE,$AI$4,
1))))</f>
        <v>1</v>
      </c>
      <c r="AK10" s="78">
        <f>IF(AND(ISNUMBER(Synthese!AF10)=FALSE,OR(VALUE($H10)=5,VALUE($H10)=10)=FALSE),1,
IF(AND(ISNUMBER(Synthese!AF10)=FALSE,OR(VALUE($H10)=5,VALUE($H10)=10)=TRUE),$AR$3,
IF(AND(VALUE($H10)=5,ABS($J10-Synthese!AF10)&gt;$AM$3)=TRUE,$AI$3,
IF(AND(VALUE($H10)=10,ABS($J10-Synthese!AF10)&gt;$AM$4)=TRUE,$AI$4,
1))))</f>
        <v>1</v>
      </c>
      <c r="AL10" s="78">
        <f>IF(AND(ISNUMBER(Synthese!AG10)=FALSE,OR(VALUE($H10)=5,VALUE($H10)=10)=FALSE),1,
IF(AND(ISNUMBER(Synthese!AG10)=FALSE,OR(VALUE($H10)=5,VALUE($H10)=10)=TRUE),$AR$3,
IF(AND(VALUE($H10)=5,ABS($J10-Synthese!AG10)&gt;$AM$3)=TRUE,$AI$3,
IF(AND(VALUE($H10)=10,ABS($J10-Synthese!AG10)&gt;$AM$4)=TRUE,$AI$4,
1))))</f>
        <v>1</v>
      </c>
      <c r="AM10" s="78">
        <f>IF(AND(ISNUMBER(Synthese!AH10)=FALSE,OR(VALUE($H10)=5,VALUE($H10)=10)=FALSE),1,
IF(AND(ISNUMBER(Synthese!AH10)=FALSE,OR(VALUE($H10)=5,VALUE($H10)=10)=TRUE),$AR$3,
IF(AND(VALUE($H10)=5,ABS($J10-Synthese!AH10)&gt;$AM$3)=TRUE,$AI$3,
IF(AND(VALUE($H10)=10,ABS($J10-Synthese!AH10)&gt;$AM$4)=TRUE,$AI$4,
1))))</f>
        <v>1</v>
      </c>
      <c r="AN10" s="78">
        <f>IF(AND(ISNUMBER(Synthese!AI10)=FALSE,OR(VALUE($H10)=5,VALUE($H10)=10)=FALSE),1,
IF(AND(ISNUMBER(Synthese!AI10)=FALSE,OR(VALUE($H10)=5,VALUE($H10)=10)=TRUE),$AR$3,
IF(AND(VALUE($H10)=5,ABS($J10-Synthese!AI10)&gt;$AM$3)=TRUE,$AI$3,
IF(AND(VALUE($H10)=10,ABS($J10-Synthese!AI10)&gt;$AM$4)=TRUE,$AI$4,
1))))</f>
        <v>1</v>
      </c>
      <c r="AO10" s="78">
        <f>IF(AND(ISNUMBER(Synthese!AJ10)=FALSE,OR(VALUE($H10)=5,VALUE($H10)=10)=FALSE),1,
IF(AND(ISNUMBER(Synthese!AJ10)=FALSE,OR(VALUE($H10)=5,VALUE($H10)=10)=TRUE),$AR$3,
IF(AND(VALUE($H10)=5,ABS($J10-Synthese!AJ10)&gt;$AM$3)=TRUE,$AI$3,
IF(AND(VALUE($H10)=10,ABS($J10-Synthese!AJ10)&gt;$AM$4)=TRUE,$AI$4,
1))))</f>
        <v>1</v>
      </c>
      <c r="AP10" s="78">
        <f>IF(AND(ISNUMBER(Synthese!AK10)=FALSE,OR(VALUE($H10)=5,VALUE($H10)=10)=FALSE),1,
IF(AND(ISNUMBER(Synthese!AK10)=FALSE,OR(VALUE($H10)=5,VALUE($H10)=10)=TRUE),$AR$3,
IF(AND(VALUE($H10)=5,ABS($J10-Synthese!AK10)&gt;$AM$3)=TRUE,$AI$3,
IF(AND(VALUE($H10)=10,ABS($J10-Synthese!AK10)&gt;$AM$4)=TRUE,$AI$4,
1))))</f>
        <v>1</v>
      </c>
      <c r="AQ10" s="78">
        <f>IF(AND(ISNUMBER(Synthese!AL10)=FALSE,OR(VALUE($H10)=5,VALUE($H10)=10)=FALSE),1,
IF(AND(ISNUMBER(Synthese!AL10)=FALSE,OR(VALUE($H10)=5,VALUE($H10)=10)=TRUE),$AR$3,
IF(AND(VALUE($H10)=5,ABS($J10-Synthese!AL10)&gt;$AM$3)=TRUE,$AI$3,
IF(AND(VALUE($H10)=10,ABS($J10-Synthese!AL10)&gt;$AM$4)=TRUE,$AI$4,
1))))</f>
        <v>1</v>
      </c>
      <c r="AR10" s="78">
        <f>IF(AND(ISNUMBER(Synthese!AM10)=FALSE,OR(VALUE($H10)=5,VALUE($H10)=10)=FALSE),1,
IF(AND(ISNUMBER(Synthese!AM10)=FALSE,OR(VALUE($H10)=5,VALUE($H10)=10)=TRUE),$AR$3,
IF(AND(VALUE($H10)=5,ABS($J10-Synthese!AM10)&gt;$AM$3)=TRUE,$AI$3,
IF(AND(VALUE($H10)=10,ABS($J10-Synthese!AM10)&gt;$AM$4)=TRUE,$AI$4,
1))))</f>
        <v>1</v>
      </c>
      <c r="AS10" s="78">
        <f>IF(AND(ISNUMBER(Synthese!AN10)=FALSE,OR(VALUE($H10)=5,VALUE($H10)=10)=FALSE),1,
IF(AND(ISNUMBER(Synthese!AN10)=FALSE,OR(VALUE($H10)=5,VALUE($H10)=10)=TRUE),$AR$3,
IF(AND(VALUE($H10)=5,ABS($J10-Synthese!AN10)&gt;$AM$3)=TRUE,$AI$3,
IF(AND(VALUE($H10)=10,ABS($J10-Synthese!AN10)&gt;$AM$4)=TRUE,$AI$4,
1))))</f>
        <v>1</v>
      </c>
      <c r="AT10" s="78">
        <f>IF(AND(ISNUMBER(Synthese!AO10)=FALSE,OR(VALUE($H10)=5,VALUE($H10)=10)=FALSE),1,
IF(AND(ISNUMBER(Synthese!AO10)=FALSE,OR(VALUE($H10)=5,VALUE($H10)=10)=TRUE),$AR$3,
IF(AND(VALUE($H10)=5,ABS($J10-Synthese!AO10)&gt;$AM$3)=TRUE,$AI$3,
IF(AND(VALUE($H10)=10,ABS($J10-Synthese!AO10)&gt;$AM$4)=TRUE,$AI$4,
1))))</f>
        <v>1</v>
      </c>
      <c r="AU10" s="78">
        <f>IF(AND(ISNUMBER(Synthese!AP10)=FALSE,OR(VALUE($H10)=5,VALUE($H10)=10)=FALSE),1,
IF(AND(ISNUMBER(Synthese!AP10)=FALSE,OR(VALUE($H10)=5,VALUE($H10)=10)=TRUE),$AR$3,
IF(AND(VALUE($H10)=5,ABS($J10-Synthese!AP10)&gt;$AM$3)=TRUE,$AI$3,
IF(AND(VALUE($H10)=10,ABS($J10-Synthese!AP10)&gt;$AM$4)=TRUE,$AI$4,
1))))</f>
        <v>1</v>
      </c>
      <c r="AV10" s="78">
        <f>IF(AND(ISNUMBER(Synthese!AQ10)=FALSE,OR(VALUE($H10)=5,VALUE($H10)=10)=FALSE),1,
IF(AND(ISNUMBER(Synthese!AQ10)=FALSE,OR(VALUE($H10)=5,VALUE($H10)=10)=TRUE),$AR$3,
IF(AND(VALUE($H10)=5,ABS($J10-Synthese!AQ10)&gt;$AM$3)=TRUE,$AI$3,
IF(AND(VALUE($H10)=10,ABS($J10-Synthese!AQ10)&gt;$AM$4)=TRUE,$AI$4,
1))))</f>
        <v>1</v>
      </c>
      <c r="AW10" s="78">
        <f>IF(AND(ISNUMBER(Synthese!AR10)=FALSE,OR(VALUE($H10)=5,VALUE($H10)=10)=FALSE),1,
IF(AND(ISNUMBER(Synthese!AR10)=FALSE,OR(VALUE($H10)=5,VALUE($H10)=10)=TRUE),$AR$3,
IF(AND(VALUE($H10)=5,ABS($J10-Synthese!AR10)&gt;$AM$3)=TRUE,$AI$3,
IF(AND(VALUE($H10)=10,ABS($J10-Synthese!AR10)&gt;$AM$4)=TRUE,$AI$4,
1))))</f>
        <v>1</v>
      </c>
      <c r="AX10" s="78">
        <f>IF(AND(ISNUMBER(Synthese!AS10)=FALSE,OR(VALUE($H10)=5,VALUE($H10)=10)=FALSE),1,
IF(AND(ISNUMBER(Synthese!AS10)=FALSE,OR(VALUE($H10)=5,VALUE($H10)=10)=TRUE),$AR$3,
IF(AND(VALUE($H10)=5,ABS($J10-Synthese!AS10)&gt;$AM$3)=TRUE,$AI$3,
IF(AND(VALUE($H10)=10,ABS($J10-Synthese!AS10)&gt;$AM$4)=TRUE,$AI$4,
1))))</f>
        <v>1</v>
      </c>
      <c r="AY10" s="78">
        <f>IF(AND(ISNUMBER(Synthese!AT10)=FALSE,OR(VALUE($H10)=5,VALUE($H10)=10)=FALSE),1,
IF(AND(ISNUMBER(Synthese!AT10)=FALSE,OR(VALUE($H10)=5,VALUE($H10)=10)=TRUE),$AR$3,
IF(AND(VALUE($H10)=5,ABS($J10-Synthese!AT10)&gt;$AM$3)=TRUE,$AI$3,
IF(AND(VALUE($H10)=10,ABS($J10-Synthese!AT10)&gt;$AM$4)=TRUE,$AI$4,
1))))</f>
        <v>1</v>
      </c>
      <c r="AZ10" s="78">
        <f>IF(AND(ISNUMBER(Synthese!AU10)=FALSE,OR(VALUE($H10)=5,VALUE($H10)=10)=FALSE),1,
IF(AND(ISNUMBER(Synthese!AU10)=FALSE,OR(VALUE($H10)=5,VALUE($H10)=10)=TRUE),$AR$3,
IF(AND(VALUE($H10)=5,ABS($J10-Synthese!AU10)&gt;$AM$3)=TRUE,$AI$3,
IF(AND(VALUE($H10)=10,ABS($J10-Synthese!AU10)&gt;$AM$4)=TRUE,$AI$4,
1))))</f>
        <v>1</v>
      </c>
      <c r="BA10" s="78">
        <f>IF(AND(ISNUMBER(Synthese!AV10)=FALSE,OR(VALUE($H10)=5,VALUE($H10)=10)=FALSE),1,
IF(AND(ISNUMBER(Synthese!AV10)=FALSE,OR(VALUE($H10)=5,VALUE($H10)=10)=TRUE),$AR$3,
IF(AND(VALUE($H10)=5,ABS($J10-Synthese!AV10)&gt;$AM$3)=TRUE,$AI$3,
IF(AND(VALUE($H10)=10,ABS($J10-Synthese!AV10)&gt;$AM$4)=TRUE,$AI$4,
1))))</f>
        <v>1</v>
      </c>
      <c r="BB10" s="78">
        <f>IF(AND(ISNUMBER(Synthese!AW10)=FALSE,OR(VALUE($H10)=5,VALUE($H10)=10)=FALSE),1,
IF(AND(ISNUMBER(Synthese!AW10)=FALSE,OR(VALUE($H10)=5,VALUE($H10)=10)=TRUE),$AR$3,
IF(AND(VALUE($H10)=5,ABS($J10-Synthese!AW10)&gt;$AM$3)=TRUE,$AI$3,
IF(AND(VALUE($H10)=10,ABS($J10-Synthese!AW10)&gt;$AM$4)=TRUE,$AI$4,
1))))</f>
        <v>1</v>
      </c>
      <c r="BC10" s="78">
        <f>IF(AND(ISNUMBER(Synthese!AX10)=FALSE,OR(VALUE($H10)=5,VALUE($H10)=10)=FALSE),1,
IF(AND(ISNUMBER(Synthese!AX10)=FALSE,OR(VALUE($H10)=5,VALUE($H10)=10)=TRUE),$AR$3,
IF(AND(VALUE($H10)=5,ABS($J10-Synthese!AX10)&gt;$AM$3)=TRUE,$AI$3,
IF(AND(VALUE($H10)=10,ABS($J10-Synthese!AX10)&gt;$AM$4)=TRUE,$AI$4,
1))))</f>
        <v>1</v>
      </c>
      <c r="BD10" s="78">
        <f>IF(AND(ISNUMBER(Synthese!AY10)=FALSE,OR(VALUE($H10)=5,VALUE($H10)=10)=FALSE),1,
IF(AND(ISNUMBER(Synthese!AY10)=FALSE,OR(VALUE($H10)=5,VALUE($H10)=10)=TRUE),$AR$3,
IF(AND(VALUE($H10)=5,ABS($J10-Synthese!AY10)&gt;$AM$3)=TRUE,$AI$3,
IF(AND(VALUE($H10)=10,ABS($J10-Synthese!AY10)&gt;$AM$4)=TRUE,$AI$4,
1))))</f>
        <v>1</v>
      </c>
    </row>
    <row r="11" spans="1:56" ht="90" x14ac:dyDescent="0.25">
      <c r="A11" s="29" t="s">
        <v>150</v>
      </c>
      <c r="B11" s="17" t="str">
        <f>+Synthese!D11</f>
        <v>Aides sociales</v>
      </c>
      <c r="C11" s="24">
        <v>2.1</v>
      </c>
      <c r="D11" s="11"/>
      <c r="E11" s="15" t="str">
        <f>Synthese!AC11</f>
        <v>–5 : Aides restrictives / conditionnement fort
+5 : État social fort / universalisation</v>
      </c>
      <c r="F11" s="16" t="str">
        <f>Synthese!AZ11</f>
        <v>–5 / –4 : Aides conditionnées, priorité nationale, lutte anti‑fraudes.
–3 / –2 : Ajustements sociaux ciblés par activité.
–1 / 0 / +1 : Aides équilibrées, sans extension forte.
+3 / +4 : Renfort protections sociales, lutte précarité.
+5 : Extension large des droits sociaux et protection universelle.</v>
      </c>
      <c r="G11" s="25" t="str">
        <f>'faire le test'!C18</f>
        <v>03 nécessaire</v>
      </c>
      <c r="H11" s="25" t="str">
        <f t="shared" si="0"/>
        <v>03</v>
      </c>
      <c r="I11" s="76">
        <f t="shared" si="1"/>
        <v>10</v>
      </c>
      <c r="J11" s="38">
        <f>'faire le test'!G18</f>
        <v>0</v>
      </c>
      <c r="K11" s="37">
        <f>IF(ISNUMBER(Synthese!AD11)=FALSE,"",ABS($J11-Synthese!AD11)^2*$H11)</f>
        <v>75</v>
      </c>
      <c r="L11" s="37">
        <f>IF(ISNUMBER(Synthese!AE11)=FALSE,"",ABS($J11-Synthese!AE11)^2*$H11)</f>
        <v>75</v>
      </c>
      <c r="M11" s="37">
        <f>IF(ISNUMBER(Synthese!AF11)=FALSE,"",ABS($J11-Synthese!AF11)^2*$H11)</f>
        <v>75</v>
      </c>
      <c r="N11" s="37">
        <f>IF(ISNUMBER(Synthese!AG11)=FALSE,"",ABS($J11-Synthese!AG11)^2*$H11)</f>
        <v>48</v>
      </c>
      <c r="O11" s="37">
        <f>IF(ISNUMBER(Synthese!AH11)=FALSE,"",ABS($J11-Synthese!AH11)^2*$H11)</f>
        <v>75</v>
      </c>
      <c r="P11" s="37">
        <f>IF(ISNUMBER(Synthese!AI11)=FALSE,"",ABS($J11-Synthese!AI11)^2*$H11)</f>
        <v>75</v>
      </c>
      <c r="Q11" s="37">
        <f>IF(ISNUMBER(Synthese!AJ11)=FALSE,"",ABS($J11-Synthese!AJ11)^2*$H11)</f>
        <v>75</v>
      </c>
      <c r="R11" s="37">
        <f>IF(ISNUMBER(Synthese!AK11)=FALSE,"",ABS($J11-Synthese!AK11)^2*$H11)</f>
        <v>75</v>
      </c>
      <c r="S11" s="37">
        <f>IF(ISNUMBER(Synthese!AL11)=FALSE,"",ABS($J11-Synthese!AL11)^2*$H11)</f>
        <v>75</v>
      </c>
      <c r="T11" s="37">
        <f>IF(ISNUMBER(Synthese!AM11)=FALSE,"",ABS($J11-Synthese!AM11)^2*$H11)</f>
        <v>75</v>
      </c>
      <c r="U11" s="37">
        <f>IF(ISNUMBER(Synthese!AN11)=FALSE,"",ABS($J11-Synthese!AN11)^2*$H11)</f>
        <v>48</v>
      </c>
      <c r="V11" s="37">
        <f>IF(ISNUMBER(Synthese!AO11)=FALSE,"",ABS($J11-Synthese!AO11)^2*$H11)</f>
        <v>12</v>
      </c>
      <c r="W11" s="37">
        <f>IF(ISNUMBER(Synthese!AP11)=FALSE,"",ABS($J11-Synthese!AP11)^2*$H11)</f>
        <v>27</v>
      </c>
      <c r="X11" s="37">
        <f>IF(ISNUMBER(Synthese!AQ11)=FALSE,"",ABS($J11-Synthese!AQ11)^2*$H11)</f>
        <v>48</v>
      </c>
      <c r="Y11" s="37">
        <f>IF(ISNUMBER(Synthese!AR11)=FALSE,"",ABS($J11-Synthese!AR11)^2*$H11)</f>
        <v>75</v>
      </c>
      <c r="Z11" s="37">
        <f>IF(ISNUMBER(Synthese!AS11)=FALSE,"",ABS($J11-Synthese!AS11)^2*$H11)</f>
        <v>75</v>
      </c>
      <c r="AA11" s="37">
        <f>IF(ISNUMBER(Synthese!AT11)=FALSE,"",ABS($J11-Synthese!AT11)^2*$H11)</f>
        <v>48</v>
      </c>
      <c r="AB11" s="37">
        <f>IF(ISNUMBER(Synthese!AU11)=FALSE,"",ABS($J11-Synthese!AU11)^2*$H11)</f>
        <v>48</v>
      </c>
      <c r="AC11" s="37">
        <f>IF(ISNUMBER(Synthese!AV11)=FALSE,"",ABS($J11-Synthese!AV11)^2*$H11)</f>
        <v>48</v>
      </c>
      <c r="AD11" s="37">
        <f>IF(ISNUMBER(Synthese!AW11)=FALSE,"",ABS($J11-Synthese!AW11)^2*$H11)</f>
        <v>48</v>
      </c>
      <c r="AE11" s="37">
        <f>IF(ISNUMBER(Synthese!AX11)=FALSE,"",ABS($J11-Synthese!AX11)^2*$H11)</f>
        <v>75</v>
      </c>
      <c r="AF11" s="37">
        <f>IF(ISNUMBER(Synthese!AY11)=FALSE,"",ABS($J11-Synthese!AY11)^2*$H11)</f>
        <v>12</v>
      </c>
      <c r="AI11" s="78">
        <f>IF(AND(ISNUMBER(Synthese!AD11)=FALSE,OR(VALUE($H11)=5,VALUE($H11)=10)=FALSE),1,
IF(AND(ISNUMBER(Synthese!AD11)=FALSE,OR(VALUE($H11)=5,VALUE($H11)=10)=TRUE),$AR$3,
IF(AND(VALUE($H11)=5,ABS($J11-Synthese!AD11)&gt;$AM$3)=TRUE,$AI$3,
IF(AND(VALUE($H11)=10,ABS($J11-Synthese!AD11)&gt;$AM$4)=TRUE,$AI$4,
1))))</f>
        <v>1</v>
      </c>
      <c r="AJ11" s="78">
        <f>IF(AND(ISNUMBER(Synthese!AE11)=FALSE,OR(VALUE($H11)=5,VALUE($H11)=10)=FALSE),1,
IF(AND(ISNUMBER(Synthese!AE11)=FALSE,OR(VALUE($H11)=5,VALUE($H11)=10)=TRUE),$AR$3,
IF(AND(VALUE($H11)=5,ABS($J11-Synthese!AE11)&gt;$AM$3)=TRUE,$AI$3,
IF(AND(VALUE($H11)=10,ABS($J11-Synthese!AE11)&gt;$AM$4)=TRUE,$AI$4,
1))))</f>
        <v>1</v>
      </c>
      <c r="AK11" s="78">
        <f>IF(AND(ISNUMBER(Synthese!AF11)=FALSE,OR(VALUE($H11)=5,VALUE($H11)=10)=FALSE),1,
IF(AND(ISNUMBER(Synthese!AF11)=FALSE,OR(VALUE($H11)=5,VALUE($H11)=10)=TRUE),$AR$3,
IF(AND(VALUE($H11)=5,ABS($J11-Synthese!AF11)&gt;$AM$3)=TRUE,$AI$3,
IF(AND(VALUE($H11)=10,ABS($J11-Synthese!AF11)&gt;$AM$4)=TRUE,$AI$4,
1))))</f>
        <v>1</v>
      </c>
      <c r="AL11" s="78">
        <f>IF(AND(ISNUMBER(Synthese!AG11)=FALSE,OR(VALUE($H11)=5,VALUE($H11)=10)=FALSE),1,
IF(AND(ISNUMBER(Synthese!AG11)=FALSE,OR(VALUE($H11)=5,VALUE($H11)=10)=TRUE),$AR$3,
IF(AND(VALUE($H11)=5,ABS($J11-Synthese!AG11)&gt;$AM$3)=TRUE,$AI$3,
IF(AND(VALUE($H11)=10,ABS($J11-Synthese!AG11)&gt;$AM$4)=TRUE,$AI$4,
1))))</f>
        <v>1</v>
      </c>
      <c r="AM11" s="78">
        <f>IF(AND(ISNUMBER(Synthese!AH11)=FALSE,OR(VALUE($H11)=5,VALUE($H11)=10)=FALSE),1,
IF(AND(ISNUMBER(Synthese!AH11)=FALSE,OR(VALUE($H11)=5,VALUE($H11)=10)=TRUE),$AR$3,
IF(AND(VALUE($H11)=5,ABS($J11-Synthese!AH11)&gt;$AM$3)=TRUE,$AI$3,
IF(AND(VALUE($H11)=10,ABS($J11-Synthese!AH11)&gt;$AM$4)=TRUE,$AI$4,
1))))</f>
        <v>1</v>
      </c>
      <c r="AN11" s="78">
        <f>IF(AND(ISNUMBER(Synthese!AI11)=FALSE,OR(VALUE($H11)=5,VALUE($H11)=10)=FALSE),1,
IF(AND(ISNUMBER(Synthese!AI11)=FALSE,OR(VALUE($H11)=5,VALUE($H11)=10)=TRUE),$AR$3,
IF(AND(VALUE($H11)=5,ABS($J11-Synthese!AI11)&gt;$AM$3)=TRUE,$AI$3,
IF(AND(VALUE($H11)=10,ABS($J11-Synthese!AI11)&gt;$AM$4)=TRUE,$AI$4,
1))))</f>
        <v>1</v>
      </c>
      <c r="AO11" s="78">
        <f>IF(AND(ISNUMBER(Synthese!AJ11)=FALSE,OR(VALUE($H11)=5,VALUE($H11)=10)=FALSE),1,
IF(AND(ISNUMBER(Synthese!AJ11)=FALSE,OR(VALUE($H11)=5,VALUE($H11)=10)=TRUE),$AR$3,
IF(AND(VALUE($H11)=5,ABS($J11-Synthese!AJ11)&gt;$AM$3)=TRUE,$AI$3,
IF(AND(VALUE($H11)=10,ABS($J11-Synthese!AJ11)&gt;$AM$4)=TRUE,$AI$4,
1))))</f>
        <v>1</v>
      </c>
      <c r="AP11" s="78">
        <f>IF(AND(ISNUMBER(Synthese!AK11)=FALSE,OR(VALUE($H11)=5,VALUE($H11)=10)=FALSE),1,
IF(AND(ISNUMBER(Synthese!AK11)=FALSE,OR(VALUE($H11)=5,VALUE($H11)=10)=TRUE),$AR$3,
IF(AND(VALUE($H11)=5,ABS($J11-Synthese!AK11)&gt;$AM$3)=TRUE,$AI$3,
IF(AND(VALUE($H11)=10,ABS($J11-Synthese!AK11)&gt;$AM$4)=TRUE,$AI$4,
1))))</f>
        <v>1</v>
      </c>
      <c r="AQ11" s="78">
        <f>IF(AND(ISNUMBER(Synthese!AL11)=FALSE,OR(VALUE($H11)=5,VALUE($H11)=10)=FALSE),1,
IF(AND(ISNUMBER(Synthese!AL11)=FALSE,OR(VALUE($H11)=5,VALUE($H11)=10)=TRUE),$AR$3,
IF(AND(VALUE($H11)=5,ABS($J11-Synthese!AL11)&gt;$AM$3)=TRUE,$AI$3,
IF(AND(VALUE($H11)=10,ABS($J11-Synthese!AL11)&gt;$AM$4)=TRUE,$AI$4,
1))))</f>
        <v>1</v>
      </c>
      <c r="AR11" s="78">
        <f>IF(AND(ISNUMBER(Synthese!AM11)=FALSE,OR(VALUE($H11)=5,VALUE($H11)=10)=FALSE),1,
IF(AND(ISNUMBER(Synthese!AM11)=FALSE,OR(VALUE($H11)=5,VALUE($H11)=10)=TRUE),$AR$3,
IF(AND(VALUE($H11)=5,ABS($J11-Synthese!AM11)&gt;$AM$3)=TRUE,$AI$3,
IF(AND(VALUE($H11)=10,ABS($J11-Synthese!AM11)&gt;$AM$4)=TRUE,$AI$4,
1))))</f>
        <v>1</v>
      </c>
      <c r="AS11" s="78">
        <f>IF(AND(ISNUMBER(Synthese!AN11)=FALSE,OR(VALUE($H11)=5,VALUE($H11)=10)=FALSE),1,
IF(AND(ISNUMBER(Synthese!AN11)=FALSE,OR(VALUE($H11)=5,VALUE($H11)=10)=TRUE),$AR$3,
IF(AND(VALUE($H11)=5,ABS($J11-Synthese!AN11)&gt;$AM$3)=TRUE,$AI$3,
IF(AND(VALUE($H11)=10,ABS($J11-Synthese!AN11)&gt;$AM$4)=TRUE,$AI$4,
1))))</f>
        <v>1</v>
      </c>
      <c r="AT11" s="78">
        <f>IF(AND(ISNUMBER(Synthese!AO11)=FALSE,OR(VALUE($H11)=5,VALUE($H11)=10)=FALSE),1,
IF(AND(ISNUMBER(Synthese!AO11)=FALSE,OR(VALUE($H11)=5,VALUE($H11)=10)=TRUE),$AR$3,
IF(AND(VALUE($H11)=5,ABS($J11-Synthese!AO11)&gt;$AM$3)=TRUE,$AI$3,
IF(AND(VALUE($H11)=10,ABS($J11-Synthese!AO11)&gt;$AM$4)=TRUE,$AI$4,
1))))</f>
        <v>1</v>
      </c>
      <c r="AU11" s="78">
        <f>IF(AND(ISNUMBER(Synthese!AP11)=FALSE,OR(VALUE($H11)=5,VALUE($H11)=10)=FALSE),1,
IF(AND(ISNUMBER(Synthese!AP11)=FALSE,OR(VALUE($H11)=5,VALUE($H11)=10)=TRUE),$AR$3,
IF(AND(VALUE($H11)=5,ABS($J11-Synthese!AP11)&gt;$AM$3)=TRUE,$AI$3,
IF(AND(VALUE($H11)=10,ABS($J11-Synthese!AP11)&gt;$AM$4)=TRUE,$AI$4,
1))))</f>
        <v>1</v>
      </c>
      <c r="AV11" s="78">
        <f>IF(AND(ISNUMBER(Synthese!AQ11)=FALSE,OR(VALUE($H11)=5,VALUE($H11)=10)=FALSE),1,
IF(AND(ISNUMBER(Synthese!AQ11)=FALSE,OR(VALUE($H11)=5,VALUE($H11)=10)=TRUE),$AR$3,
IF(AND(VALUE($H11)=5,ABS($J11-Synthese!AQ11)&gt;$AM$3)=TRUE,$AI$3,
IF(AND(VALUE($H11)=10,ABS($J11-Synthese!AQ11)&gt;$AM$4)=TRUE,$AI$4,
1))))</f>
        <v>1</v>
      </c>
      <c r="AW11" s="78">
        <f>IF(AND(ISNUMBER(Synthese!AR11)=FALSE,OR(VALUE($H11)=5,VALUE($H11)=10)=FALSE),1,
IF(AND(ISNUMBER(Synthese!AR11)=FALSE,OR(VALUE($H11)=5,VALUE($H11)=10)=TRUE),$AR$3,
IF(AND(VALUE($H11)=5,ABS($J11-Synthese!AR11)&gt;$AM$3)=TRUE,$AI$3,
IF(AND(VALUE($H11)=10,ABS($J11-Synthese!AR11)&gt;$AM$4)=TRUE,$AI$4,
1))))</f>
        <v>1</v>
      </c>
      <c r="AX11" s="78">
        <f>IF(AND(ISNUMBER(Synthese!AS11)=FALSE,OR(VALUE($H11)=5,VALUE($H11)=10)=FALSE),1,
IF(AND(ISNUMBER(Synthese!AS11)=FALSE,OR(VALUE($H11)=5,VALUE($H11)=10)=TRUE),$AR$3,
IF(AND(VALUE($H11)=5,ABS($J11-Synthese!AS11)&gt;$AM$3)=TRUE,$AI$3,
IF(AND(VALUE($H11)=10,ABS($J11-Synthese!AS11)&gt;$AM$4)=TRUE,$AI$4,
1))))</f>
        <v>1</v>
      </c>
      <c r="AY11" s="78">
        <f>IF(AND(ISNUMBER(Synthese!AT11)=FALSE,OR(VALUE($H11)=5,VALUE($H11)=10)=FALSE),1,
IF(AND(ISNUMBER(Synthese!AT11)=FALSE,OR(VALUE($H11)=5,VALUE($H11)=10)=TRUE),$AR$3,
IF(AND(VALUE($H11)=5,ABS($J11-Synthese!AT11)&gt;$AM$3)=TRUE,$AI$3,
IF(AND(VALUE($H11)=10,ABS($J11-Synthese!AT11)&gt;$AM$4)=TRUE,$AI$4,
1))))</f>
        <v>1</v>
      </c>
      <c r="AZ11" s="78">
        <f>IF(AND(ISNUMBER(Synthese!AU11)=FALSE,OR(VALUE($H11)=5,VALUE($H11)=10)=FALSE),1,
IF(AND(ISNUMBER(Synthese!AU11)=FALSE,OR(VALUE($H11)=5,VALUE($H11)=10)=TRUE),$AR$3,
IF(AND(VALUE($H11)=5,ABS($J11-Synthese!AU11)&gt;$AM$3)=TRUE,$AI$3,
IF(AND(VALUE($H11)=10,ABS($J11-Synthese!AU11)&gt;$AM$4)=TRUE,$AI$4,
1))))</f>
        <v>1</v>
      </c>
      <c r="BA11" s="78">
        <f>IF(AND(ISNUMBER(Synthese!AV11)=FALSE,OR(VALUE($H11)=5,VALUE($H11)=10)=FALSE),1,
IF(AND(ISNUMBER(Synthese!AV11)=FALSE,OR(VALUE($H11)=5,VALUE($H11)=10)=TRUE),$AR$3,
IF(AND(VALUE($H11)=5,ABS($J11-Synthese!AV11)&gt;$AM$3)=TRUE,$AI$3,
IF(AND(VALUE($H11)=10,ABS($J11-Synthese!AV11)&gt;$AM$4)=TRUE,$AI$4,
1))))</f>
        <v>1</v>
      </c>
      <c r="BB11" s="78">
        <f>IF(AND(ISNUMBER(Synthese!AW11)=FALSE,OR(VALUE($H11)=5,VALUE($H11)=10)=FALSE),1,
IF(AND(ISNUMBER(Synthese!AW11)=FALSE,OR(VALUE($H11)=5,VALUE($H11)=10)=TRUE),$AR$3,
IF(AND(VALUE($H11)=5,ABS($J11-Synthese!AW11)&gt;$AM$3)=TRUE,$AI$3,
IF(AND(VALUE($H11)=10,ABS($J11-Synthese!AW11)&gt;$AM$4)=TRUE,$AI$4,
1))))</f>
        <v>1</v>
      </c>
      <c r="BC11" s="78">
        <f>IF(AND(ISNUMBER(Synthese!AX11)=FALSE,OR(VALUE($H11)=5,VALUE($H11)=10)=FALSE),1,
IF(AND(ISNUMBER(Synthese!AX11)=FALSE,OR(VALUE($H11)=5,VALUE($H11)=10)=TRUE),$AR$3,
IF(AND(VALUE($H11)=5,ABS($J11-Synthese!AX11)&gt;$AM$3)=TRUE,$AI$3,
IF(AND(VALUE($H11)=10,ABS($J11-Synthese!AX11)&gt;$AM$4)=TRUE,$AI$4,
1))))</f>
        <v>1</v>
      </c>
      <c r="BD11" s="78">
        <f>IF(AND(ISNUMBER(Synthese!AY11)=FALSE,OR(VALUE($H11)=5,VALUE($H11)=10)=FALSE),1,
IF(AND(ISNUMBER(Synthese!AY11)=FALSE,OR(VALUE($H11)=5,VALUE($H11)=10)=TRUE),$AR$3,
IF(AND(VALUE($H11)=5,ABS($J11-Synthese!AY11)&gt;$AM$3)=TRUE,$AI$3,
IF(AND(VALUE($H11)=10,ABS($J11-Synthese!AY11)&gt;$AM$4)=TRUE,$AI$4,
1))))</f>
        <v>1</v>
      </c>
    </row>
    <row r="12" spans="1:56" ht="105" x14ac:dyDescent="0.25">
      <c r="A12" s="29" t="s">
        <v>150</v>
      </c>
      <c r="B12" s="17" t="str">
        <f>+Synthese!D12</f>
        <v>Santé publique (prévention &amp; santé mentale)</v>
      </c>
      <c r="C12" s="24">
        <v>2.2000000000000002</v>
      </c>
      <c r="D12" s="11"/>
      <c r="E12" s="15" t="str">
        <f>Synthese!AC12</f>
        <v>–5 : Ligne minimaliste / ciblage strict / priorité nationale
+5 : Ligne interventionniste / service public fort</v>
      </c>
      <c r="F12" s="16" t="str">
        <f>Synthese!AZ12</f>
        <v>–5 / –4 : Une politique minimaliste centrée sur ordre public et lutte anti‑fraude.
–3 / –2 : Des renforts ciblés en prévention et santé mentale sans réforme majeure.
–1 / 0 / +1 : Une prévention équilibrée inscrite dans une logique territoriale modérée.
+3 / +4 : Une politique ambitieuse d’accès, prévention et santé mentale renforcée.
+5 : Un système public préventif massif incluant gratuité, territorialisation et prise en charge élargie.</v>
      </c>
      <c r="G12" s="25" t="str">
        <f>'faire le test'!C19</f>
        <v>03 nécessaire</v>
      </c>
      <c r="H12" s="25" t="str">
        <f t="shared" si="0"/>
        <v>03</v>
      </c>
      <c r="I12" s="76">
        <f t="shared" si="1"/>
        <v>10</v>
      </c>
      <c r="J12" s="38">
        <f>'faire le test'!G19</f>
        <v>0</v>
      </c>
      <c r="K12" s="37">
        <f>IF(ISNUMBER(Synthese!AD12)=FALSE,"",ABS($J12-Synthese!AD12)^2*$H12)</f>
        <v>48</v>
      </c>
      <c r="L12" s="37">
        <f>IF(ISNUMBER(Synthese!AE12)=FALSE,"",ABS($J12-Synthese!AE12)^2*$H12)</f>
        <v>48</v>
      </c>
      <c r="M12" s="37">
        <f>IF(ISNUMBER(Synthese!AF12)=FALSE,"",ABS($J12-Synthese!AF12)^2*$H12)</f>
        <v>48</v>
      </c>
      <c r="N12" s="37">
        <f>IF(ISNUMBER(Synthese!AG12)=FALSE,"",ABS($J12-Synthese!AG12)^2*$H12)</f>
        <v>48</v>
      </c>
      <c r="O12" s="37">
        <f>IF(ISNUMBER(Synthese!AH12)=FALSE,"",ABS($J12-Synthese!AH12)^2*$H12)</f>
        <v>75</v>
      </c>
      <c r="P12" s="37">
        <f>IF(ISNUMBER(Synthese!AI12)=FALSE,"",ABS($J12-Synthese!AI12)^2*$H12)</f>
        <v>75</v>
      </c>
      <c r="Q12" s="37">
        <f>IF(ISNUMBER(Synthese!AJ12)=FALSE,"",ABS($J12-Synthese!AJ12)^2*$H12)</f>
        <v>75</v>
      </c>
      <c r="R12" s="37">
        <f>IF(ISNUMBER(Synthese!AK12)=FALSE,"",ABS($J12-Synthese!AK12)^2*$H12)</f>
        <v>48</v>
      </c>
      <c r="S12" s="37">
        <f>IF(ISNUMBER(Synthese!AL12)=FALSE,"",ABS($J12-Synthese!AL12)^2*$H12)</f>
        <v>48</v>
      </c>
      <c r="T12" s="37">
        <f>IF(ISNUMBER(Synthese!AM12)=FALSE,"",ABS($J12-Synthese!AM12)^2*$H12)</f>
        <v>75</v>
      </c>
      <c r="U12" s="37">
        <f>IF(ISNUMBER(Synthese!AN12)=FALSE,"",ABS($J12-Synthese!AN12)^2*$H12)</f>
        <v>12</v>
      </c>
      <c r="V12" s="37">
        <f>IF(ISNUMBER(Synthese!AO12)=FALSE,"",ABS($J12-Synthese!AO12)^2*$H12)</f>
        <v>3</v>
      </c>
      <c r="W12" s="37">
        <f>IF(ISNUMBER(Synthese!AP12)=FALSE,"",ABS($J12-Synthese!AP12)^2*$H12)</f>
        <v>48</v>
      </c>
      <c r="X12" s="37">
        <f>IF(ISNUMBER(Synthese!AQ12)=FALSE,"",ABS($J12-Synthese!AQ12)^2*$H12)</f>
        <v>12</v>
      </c>
      <c r="Y12" s="37">
        <f>IF(ISNUMBER(Synthese!AR12)=FALSE,"",ABS($J12-Synthese!AR12)^2*$H12)</f>
        <v>3</v>
      </c>
      <c r="Z12" s="37">
        <f>IF(ISNUMBER(Synthese!AS12)=FALSE,"",ABS($J12-Synthese!AS12)^2*$H12)</f>
        <v>12</v>
      </c>
      <c r="AA12" s="37">
        <f>IF(ISNUMBER(Synthese!AT12)=FALSE,"",ABS($J12-Synthese!AT12)^2*$H12)</f>
        <v>12</v>
      </c>
      <c r="AB12" s="37">
        <f>IF(ISNUMBER(Synthese!AU12)=FALSE,"",ABS($J12-Synthese!AU12)^2*$H12)</f>
        <v>27</v>
      </c>
      <c r="AC12" s="37">
        <f>IF(ISNUMBER(Synthese!AV12)=FALSE,"",ABS($J12-Synthese!AV12)^2*$H12)</f>
        <v>27</v>
      </c>
      <c r="AD12" s="37">
        <f>IF(ISNUMBER(Synthese!AW12)=FALSE,"",ABS($J12-Synthese!AW12)^2*$H12)</f>
        <v>27</v>
      </c>
      <c r="AE12" s="37">
        <f>IF(ISNUMBER(Synthese!AX12)=FALSE,"",ABS($J12-Synthese!AX12)^2*$H12)</f>
        <v>48</v>
      </c>
      <c r="AF12" s="37">
        <f>IF(ISNUMBER(Synthese!AY12)=FALSE,"",ABS($J12-Synthese!AY12)^2*$H12)</f>
        <v>3</v>
      </c>
      <c r="AI12" s="78">
        <f>IF(AND(ISNUMBER(Synthese!AD12)=FALSE,OR(VALUE($H12)=5,VALUE($H12)=10)=FALSE),1,
IF(AND(ISNUMBER(Synthese!AD12)=FALSE,OR(VALUE($H12)=5,VALUE($H12)=10)=TRUE),$AR$3,
IF(AND(VALUE($H12)=5,ABS($J12-Synthese!AD12)&gt;$AM$3)=TRUE,$AI$3,
IF(AND(VALUE($H12)=10,ABS($J12-Synthese!AD12)&gt;$AM$4)=TRUE,$AI$4,
1))))</f>
        <v>1</v>
      </c>
      <c r="AJ12" s="78">
        <f>IF(AND(ISNUMBER(Synthese!AE12)=FALSE,OR(VALUE($H12)=5,VALUE($H12)=10)=FALSE),1,
IF(AND(ISNUMBER(Synthese!AE12)=FALSE,OR(VALUE($H12)=5,VALUE($H12)=10)=TRUE),$AR$3,
IF(AND(VALUE($H12)=5,ABS($J12-Synthese!AE12)&gt;$AM$3)=TRUE,$AI$3,
IF(AND(VALUE($H12)=10,ABS($J12-Synthese!AE12)&gt;$AM$4)=TRUE,$AI$4,
1))))</f>
        <v>1</v>
      </c>
      <c r="AK12" s="78">
        <f>IF(AND(ISNUMBER(Synthese!AF12)=FALSE,OR(VALUE($H12)=5,VALUE($H12)=10)=FALSE),1,
IF(AND(ISNUMBER(Synthese!AF12)=FALSE,OR(VALUE($H12)=5,VALUE($H12)=10)=TRUE),$AR$3,
IF(AND(VALUE($H12)=5,ABS($J12-Synthese!AF12)&gt;$AM$3)=TRUE,$AI$3,
IF(AND(VALUE($H12)=10,ABS($J12-Synthese!AF12)&gt;$AM$4)=TRUE,$AI$4,
1))))</f>
        <v>1</v>
      </c>
      <c r="AL12" s="78">
        <f>IF(AND(ISNUMBER(Synthese!AG12)=FALSE,OR(VALUE($H12)=5,VALUE($H12)=10)=FALSE),1,
IF(AND(ISNUMBER(Synthese!AG12)=FALSE,OR(VALUE($H12)=5,VALUE($H12)=10)=TRUE),$AR$3,
IF(AND(VALUE($H12)=5,ABS($J12-Synthese!AG12)&gt;$AM$3)=TRUE,$AI$3,
IF(AND(VALUE($H12)=10,ABS($J12-Synthese!AG12)&gt;$AM$4)=TRUE,$AI$4,
1))))</f>
        <v>1</v>
      </c>
      <c r="AM12" s="78">
        <f>IF(AND(ISNUMBER(Synthese!AH12)=FALSE,OR(VALUE($H12)=5,VALUE($H12)=10)=FALSE),1,
IF(AND(ISNUMBER(Synthese!AH12)=FALSE,OR(VALUE($H12)=5,VALUE($H12)=10)=TRUE),$AR$3,
IF(AND(VALUE($H12)=5,ABS($J12-Synthese!AH12)&gt;$AM$3)=TRUE,$AI$3,
IF(AND(VALUE($H12)=10,ABS($J12-Synthese!AH12)&gt;$AM$4)=TRUE,$AI$4,
1))))</f>
        <v>1</v>
      </c>
      <c r="AN12" s="78">
        <f>IF(AND(ISNUMBER(Synthese!AI12)=FALSE,OR(VALUE($H12)=5,VALUE($H12)=10)=FALSE),1,
IF(AND(ISNUMBER(Synthese!AI12)=FALSE,OR(VALUE($H12)=5,VALUE($H12)=10)=TRUE),$AR$3,
IF(AND(VALUE($H12)=5,ABS($J12-Synthese!AI12)&gt;$AM$3)=TRUE,$AI$3,
IF(AND(VALUE($H12)=10,ABS($J12-Synthese!AI12)&gt;$AM$4)=TRUE,$AI$4,
1))))</f>
        <v>1</v>
      </c>
      <c r="AO12" s="78">
        <f>IF(AND(ISNUMBER(Synthese!AJ12)=FALSE,OR(VALUE($H12)=5,VALUE($H12)=10)=FALSE),1,
IF(AND(ISNUMBER(Synthese!AJ12)=FALSE,OR(VALUE($H12)=5,VALUE($H12)=10)=TRUE),$AR$3,
IF(AND(VALUE($H12)=5,ABS($J12-Synthese!AJ12)&gt;$AM$3)=TRUE,$AI$3,
IF(AND(VALUE($H12)=10,ABS($J12-Synthese!AJ12)&gt;$AM$4)=TRUE,$AI$4,
1))))</f>
        <v>1</v>
      </c>
      <c r="AP12" s="78">
        <f>IF(AND(ISNUMBER(Synthese!AK12)=FALSE,OR(VALUE($H12)=5,VALUE($H12)=10)=FALSE),1,
IF(AND(ISNUMBER(Synthese!AK12)=FALSE,OR(VALUE($H12)=5,VALUE($H12)=10)=TRUE),$AR$3,
IF(AND(VALUE($H12)=5,ABS($J12-Synthese!AK12)&gt;$AM$3)=TRUE,$AI$3,
IF(AND(VALUE($H12)=10,ABS($J12-Synthese!AK12)&gt;$AM$4)=TRUE,$AI$4,
1))))</f>
        <v>1</v>
      </c>
      <c r="AQ12" s="78">
        <f>IF(AND(ISNUMBER(Synthese!AL12)=FALSE,OR(VALUE($H12)=5,VALUE($H12)=10)=FALSE),1,
IF(AND(ISNUMBER(Synthese!AL12)=FALSE,OR(VALUE($H12)=5,VALUE($H12)=10)=TRUE),$AR$3,
IF(AND(VALUE($H12)=5,ABS($J12-Synthese!AL12)&gt;$AM$3)=TRUE,$AI$3,
IF(AND(VALUE($H12)=10,ABS($J12-Synthese!AL12)&gt;$AM$4)=TRUE,$AI$4,
1))))</f>
        <v>1</v>
      </c>
      <c r="AR12" s="78">
        <f>IF(AND(ISNUMBER(Synthese!AM12)=FALSE,OR(VALUE($H12)=5,VALUE($H12)=10)=FALSE),1,
IF(AND(ISNUMBER(Synthese!AM12)=FALSE,OR(VALUE($H12)=5,VALUE($H12)=10)=TRUE),$AR$3,
IF(AND(VALUE($H12)=5,ABS($J12-Synthese!AM12)&gt;$AM$3)=TRUE,$AI$3,
IF(AND(VALUE($H12)=10,ABS($J12-Synthese!AM12)&gt;$AM$4)=TRUE,$AI$4,
1))))</f>
        <v>1</v>
      </c>
      <c r="AS12" s="78">
        <f>IF(AND(ISNUMBER(Synthese!AN12)=FALSE,OR(VALUE($H12)=5,VALUE($H12)=10)=FALSE),1,
IF(AND(ISNUMBER(Synthese!AN12)=FALSE,OR(VALUE($H12)=5,VALUE($H12)=10)=TRUE),$AR$3,
IF(AND(VALUE($H12)=5,ABS($J12-Synthese!AN12)&gt;$AM$3)=TRUE,$AI$3,
IF(AND(VALUE($H12)=10,ABS($J12-Synthese!AN12)&gt;$AM$4)=TRUE,$AI$4,
1))))</f>
        <v>1</v>
      </c>
      <c r="AT12" s="78">
        <f>IF(AND(ISNUMBER(Synthese!AO12)=FALSE,OR(VALUE($H12)=5,VALUE($H12)=10)=FALSE),1,
IF(AND(ISNUMBER(Synthese!AO12)=FALSE,OR(VALUE($H12)=5,VALUE($H12)=10)=TRUE),$AR$3,
IF(AND(VALUE($H12)=5,ABS($J12-Synthese!AO12)&gt;$AM$3)=TRUE,$AI$3,
IF(AND(VALUE($H12)=10,ABS($J12-Synthese!AO12)&gt;$AM$4)=TRUE,$AI$4,
1))))</f>
        <v>1</v>
      </c>
      <c r="AU12" s="78">
        <f>IF(AND(ISNUMBER(Synthese!AP12)=FALSE,OR(VALUE($H12)=5,VALUE($H12)=10)=FALSE),1,
IF(AND(ISNUMBER(Synthese!AP12)=FALSE,OR(VALUE($H12)=5,VALUE($H12)=10)=TRUE),$AR$3,
IF(AND(VALUE($H12)=5,ABS($J12-Synthese!AP12)&gt;$AM$3)=TRUE,$AI$3,
IF(AND(VALUE($H12)=10,ABS($J12-Synthese!AP12)&gt;$AM$4)=TRUE,$AI$4,
1))))</f>
        <v>1</v>
      </c>
      <c r="AV12" s="78">
        <f>IF(AND(ISNUMBER(Synthese!AQ12)=FALSE,OR(VALUE($H12)=5,VALUE($H12)=10)=FALSE),1,
IF(AND(ISNUMBER(Synthese!AQ12)=FALSE,OR(VALUE($H12)=5,VALUE($H12)=10)=TRUE),$AR$3,
IF(AND(VALUE($H12)=5,ABS($J12-Synthese!AQ12)&gt;$AM$3)=TRUE,$AI$3,
IF(AND(VALUE($H12)=10,ABS($J12-Synthese!AQ12)&gt;$AM$4)=TRUE,$AI$4,
1))))</f>
        <v>1</v>
      </c>
      <c r="AW12" s="78">
        <f>IF(AND(ISNUMBER(Synthese!AR12)=FALSE,OR(VALUE($H12)=5,VALUE($H12)=10)=FALSE),1,
IF(AND(ISNUMBER(Synthese!AR12)=FALSE,OR(VALUE($H12)=5,VALUE($H12)=10)=TRUE),$AR$3,
IF(AND(VALUE($H12)=5,ABS($J12-Synthese!AR12)&gt;$AM$3)=TRUE,$AI$3,
IF(AND(VALUE($H12)=10,ABS($J12-Synthese!AR12)&gt;$AM$4)=TRUE,$AI$4,
1))))</f>
        <v>1</v>
      </c>
      <c r="AX12" s="78">
        <f>IF(AND(ISNUMBER(Synthese!AS12)=FALSE,OR(VALUE($H12)=5,VALUE($H12)=10)=FALSE),1,
IF(AND(ISNUMBER(Synthese!AS12)=FALSE,OR(VALUE($H12)=5,VALUE($H12)=10)=TRUE),$AR$3,
IF(AND(VALUE($H12)=5,ABS($J12-Synthese!AS12)&gt;$AM$3)=TRUE,$AI$3,
IF(AND(VALUE($H12)=10,ABS($J12-Synthese!AS12)&gt;$AM$4)=TRUE,$AI$4,
1))))</f>
        <v>1</v>
      </c>
      <c r="AY12" s="78">
        <f>IF(AND(ISNUMBER(Synthese!AT12)=FALSE,OR(VALUE($H12)=5,VALUE($H12)=10)=FALSE),1,
IF(AND(ISNUMBER(Synthese!AT12)=FALSE,OR(VALUE($H12)=5,VALUE($H12)=10)=TRUE),$AR$3,
IF(AND(VALUE($H12)=5,ABS($J12-Synthese!AT12)&gt;$AM$3)=TRUE,$AI$3,
IF(AND(VALUE($H12)=10,ABS($J12-Synthese!AT12)&gt;$AM$4)=TRUE,$AI$4,
1))))</f>
        <v>1</v>
      </c>
      <c r="AZ12" s="78">
        <f>IF(AND(ISNUMBER(Synthese!AU12)=FALSE,OR(VALUE($H12)=5,VALUE($H12)=10)=FALSE),1,
IF(AND(ISNUMBER(Synthese!AU12)=FALSE,OR(VALUE($H12)=5,VALUE($H12)=10)=TRUE),$AR$3,
IF(AND(VALUE($H12)=5,ABS($J12-Synthese!AU12)&gt;$AM$3)=TRUE,$AI$3,
IF(AND(VALUE($H12)=10,ABS($J12-Synthese!AU12)&gt;$AM$4)=TRUE,$AI$4,
1))))</f>
        <v>1</v>
      </c>
      <c r="BA12" s="78">
        <f>IF(AND(ISNUMBER(Synthese!AV12)=FALSE,OR(VALUE($H12)=5,VALUE($H12)=10)=FALSE),1,
IF(AND(ISNUMBER(Synthese!AV12)=FALSE,OR(VALUE($H12)=5,VALUE($H12)=10)=TRUE),$AR$3,
IF(AND(VALUE($H12)=5,ABS($J12-Synthese!AV12)&gt;$AM$3)=TRUE,$AI$3,
IF(AND(VALUE($H12)=10,ABS($J12-Synthese!AV12)&gt;$AM$4)=TRUE,$AI$4,
1))))</f>
        <v>1</v>
      </c>
      <c r="BB12" s="78">
        <f>IF(AND(ISNUMBER(Synthese!AW12)=FALSE,OR(VALUE($H12)=5,VALUE($H12)=10)=FALSE),1,
IF(AND(ISNUMBER(Synthese!AW12)=FALSE,OR(VALUE($H12)=5,VALUE($H12)=10)=TRUE),$AR$3,
IF(AND(VALUE($H12)=5,ABS($J12-Synthese!AW12)&gt;$AM$3)=TRUE,$AI$3,
IF(AND(VALUE($H12)=10,ABS($J12-Synthese!AW12)&gt;$AM$4)=TRUE,$AI$4,
1))))</f>
        <v>1</v>
      </c>
      <c r="BC12" s="78">
        <f>IF(AND(ISNUMBER(Synthese!AX12)=FALSE,OR(VALUE($H12)=5,VALUE($H12)=10)=FALSE),1,
IF(AND(ISNUMBER(Synthese!AX12)=FALSE,OR(VALUE($H12)=5,VALUE($H12)=10)=TRUE),$AR$3,
IF(AND(VALUE($H12)=5,ABS($J12-Synthese!AX12)&gt;$AM$3)=TRUE,$AI$3,
IF(AND(VALUE($H12)=10,ABS($J12-Synthese!AX12)&gt;$AM$4)=TRUE,$AI$4,
1))))</f>
        <v>1</v>
      </c>
      <c r="BD12" s="78">
        <f>IF(AND(ISNUMBER(Synthese!AY12)=FALSE,OR(VALUE($H12)=5,VALUE($H12)=10)=FALSE),1,
IF(AND(ISNUMBER(Synthese!AY12)=FALSE,OR(VALUE($H12)=5,VALUE($H12)=10)=TRUE),$AR$3,
IF(AND(VALUE($H12)=5,ABS($J12-Synthese!AY12)&gt;$AM$3)=TRUE,$AI$3,
IF(AND(VALUE($H12)=10,ABS($J12-Synthese!AY12)&gt;$AM$4)=TRUE,$AI$4,
1))))</f>
        <v>1</v>
      </c>
    </row>
    <row r="13" spans="1:56" ht="150" x14ac:dyDescent="0.25">
      <c r="A13" s="29" t="s">
        <v>149</v>
      </c>
      <c r="B13" s="17" t="str">
        <f>+Synthese!D13</f>
        <v>Logement</v>
      </c>
      <c r="C13" s="24">
        <v>3</v>
      </c>
      <c r="D13" s="11"/>
      <c r="E13" s="15" t="str">
        <f>Synthese!AC13</f>
        <v>-5 étant la proposition favorisant une gestion par les marchés et le libéralisme
+5 étant la position favorisant un interventionisme de l'état</v>
      </c>
      <c r="F13" s="16" t="str">
        <f>Synthese!AZ13</f>
        <v>Très libéral (−4 à −3) : Une approche très libérale cherchant à libérer l’offre par dérégulation fiscale et assouplissement local.
Plutôt libéral (−2 à −1) : Une orientation plutôt libérale misant sur un choc d’offre par simplification et aides à la propriété.
Mixte / neutre (0 à +1) : Une position intermédiaire centrée sur l’ordre public, sans véritable politique économique du logement.
Interventionniste (+3 à +4) : Une ligne interventionniste misant sur rénovation massive, lutte contre le sans‑abrisme et investissements publics.
Très interventionniste (+5) : Une politique très interventionniste imposant encadrement des loyers, réquisitions et développement massif du logement social.</v>
      </c>
      <c r="G13" s="25" t="str">
        <f>'faire le test'!C20</f>
        <v>03 nécessaire</v>
      </c>
      <c r="H13" s="25" t="str">
        <f t="shared" si="0"/>
        <v>03</v>
      </c>
      <c r="I13" s="76">
        <f t="shared" si="1"/>
        <v>10</v>
      </c>
      <c r="J13" s="38">
        <f>'faire le test'!G20</f>
        <v>0</v>
      </c>
      <c r="K13" s="37">
        <f>IF(ISNUMBER(Synthese!AD13)=FALSE,"",ABS($J13-Synthese!AD13)^2*$H13)</f>
        <v>75</v>
      </c>
      <c r="L13" s="37">
        <f>IF(ISNUMBER(Synthese!AE13)=FALSE,"",ABS($J13-Synthese!AE13)^2*$H13)</f>
        <v>75</v>
      </c>
      <c r="M13" s="37">
        <f>IF(ISNUMBER(Synthese!AF13)=FALSE,"",ABS($J13-Synthese!AF13)^2*$H13)</f>
        <v>75</v>
      </c>
      <c r="N13" s="37">
        <f>IF(ISNUMBER(Synthese!AG13)=FALSE,"",ABS($J13-Synthese!AG13)^2*$H13)</f>
        <v>75</v>
      </c>
      <c r="O13" s="37">
        <f>IF(ISNUMBER(Synthese!AH13)=FALSE,"",ABS($J13-Synthese!AH13)^2*$H13)</f>
        <v>75</v>
      </c>
      <c r="P13" s="37">
        <f>IF(ISNUMBER(Synthese!AI13)=FALSE,"",ABS($J13-Synthese!AI13)^2*$H13)</f>
        <v>75</v>
      </c>
      <c r="Q13" s="37">
        <f>IF(ISNUMBER(Synthese!AJ13)=FALSE,"",ABS($J13-Synthese!AJ13)^2*$H13)</f>
        <v>75</v>
      </c>
      <c r="R13" s="37">
        <f>IF(ISNUMBER(Synthese!AK13)=FALSE,"",ABS($J13-Synthese!AK13)^2*$H13)</f>
        <v>27</v>
      </c>
      <c r="S13" s="37">
        <f>IF(ISNUMBER(Synthese!AL13)=FALSE,"",ABS($J13-Synthese!AL13)^2*$H13)</f>
        <v>75</v>
      </c>
      <c r="T13" s="37">
        <f>IF(ISNUMBER(Synthese!AM13)=FALSE,"",ABS($J13-Synthese!AM13)^2*$H13)</f>
        <v>75</v>
      </c>
      <c r="U13" s="37">
        <f>IF(ISNUMBER(Synthese!AN13)=FALSE,"",ABS($J13-Synthese!AN13)^2*$H13)</f>
        <v>12</v>
      </c>
      <c r="V13" s="37">
        <f>IF(ISNUMBER(Synthese!AO13)=FALSE,"",ABS($J13-Synthese!AO13)^2*$H13)</f>
        <v>3</v>
      </c>
      <c r="W13" s="37">
        <f>IF(ISNUMBER(Synthese!AP13)=FALSE,"",ABS($J13-Synthese!AP13)^2*$H13)</f>
        <v>12</v>
      </c>
      <c r="X13" s="37">
        <f>IF(ISNUMBER(Synthese!AQ13)=FALSE,"",ABS($J13-Synthese!AQ13)^2*$H13)</f>
        <v>3</v>
      </c>
      <c r="Y13" s="37">
        <f>IF(ISNUMBER(Synthese!AR13)=FALSE,"",ABS($J13-Synthese!AR13)^2*$H13)</f>
        <v>48</v>
      </c>
      <c r="Z13" s="37">
        <f>IF(ISNUMBER(Synthese!AS13)=FALSE,"",ABS($J13-Synthese!AS13)^2*$H13)</f>
        <v>3</v>
      </c>
      <c r="AA13" s="37">
        <f>IF(ISNUMBER(Synthese!AT13)=FALSE,"",ABS($J13-Synthese!AT13)^2*$H13)</f>
        <v>27</v>
      </c>
      <c r="AB13" s="37">
        <f>IF(ISNUMBER(Synthese!AU13)=FALSE,"",ABS($J13-Synthese!AU13)^2*$H13)</f>
        <v>27</v>
      </c>
      <c r="AC13" s="37">
        <f>IF(ISNUMBER(Synthese!AV13)=FALSE,"",ABS($J13-Synthese!AV13)^2*$H13)</f>
        <v>27</v>
      </c>
      <c r="AD13" s="37">
        <f>IF(ISNUMBER(Synthese!AW13)=FALSE,"",ABS($J13-Synthese!AW13)^2*$H13)</f>
        <v>27</v>
      </c>
      <c r="AE13" s="37">
        <f>IF(ISNUMBER(Synthese!AX13)=FALSE,"",ABS($J13-Synthese!AX13)^2*$H13)</f>
        <v>48</v>
      </c>
      <c r="AF13" s="37">
        <f>IF(ISNUMBER(Synthese!AY13)=FALSE,"",ABS($J13-Synthese!AY13)^2*$H13)</f>
        <v>3</v>
      </c>
      <c r="AI13" s="78">
        <f>IF(AND(ISNUMBER(Synthese!AD13)=FALSE,OR(VALUE($H13)=5,VALUE($H13)=10)=FALSE),1,
IF(AND(ISNUMBER(Synthese!AD13)=FALSE,OR(VALUE($H13)=5,VALUE($H13)=10)=TRUE),$AR$3,
IF(AND(VALUE($H13)=5,ABS($J13-Synthese!AD13)&gt;$AM$3)=TRUE,$AI$3,
IF(AND(VALUE($H13)=10,ABS($J13-Synthese!AD13)&gt;$AM$4)=TRUE,$AI$4,
1))))</f>
        <v>1</v>
      </c>
      <c r="AJ13" s="78">
        <f>IF(AND(ISNUMBER(Synthese!AE13)=FALSE,OR(VALUE($H13)=5,VALUE($H13)=10)=FALSE),1,
IF(AND(ISNUMBER(Synthese!AE13)=FALSE,OR(VALUE($H13)=5,VALUE($H13)=10)=TRUE),$AR$3,
IF(AND(VALUE($H13)=5,ABS($J13-Synthese!AE13)&gt;$AM$3)=TRUE,$AI$3,
IF(AND(VALUE($H13)=10,ABS($J13-Synthese!AE13)&gt;$AM$4)=TRUE,$AI$4,
1))))</f>
        <v>1</v>
      </c>
      <c r="AK13" s="78">
        <f>IF(AND(ISNUMBER(Synthese!AF13)=FALSE,OR(VALUE($H13)=5,VALUE($H13)=10)=FALSE),1,
IF(AND(ISNUMBER(Synthese!AF13)=FALSE,OR(VALUE($H13)=5,VALUE($H13)=10)=TRUE),$AR$3,
IF(AND(VALUE($H13)=5,ABS($J13-Synthese!AF13)&gt;$AM$3)=TRUE,$AI$3,
IF(AND(VALUE($H13)=10,ABS($J13-Synthese!AF13)&gt;$AM$4)=TRUE,$AI$4,
1))))</f>
        <v>1</v>
      </c>
      <c r="AL13" s="78">
        <f>IF(AND(ISNUMBER(Synthese!AG13)=FALSE,OR(VALUE($H13)=5,VALUE($H13)=10)=FALSE),1,
IF(AND(ISNUMBER(Synthese!AG13)=FALSE,OR(VALUE($H13)=5,VALUE($H13)=10)=TRUE),$AR$3,
IF(AND(VALUE($H13)=5,ABS($J13-Synthese!AG13)&gt;$AM$3)=TRUE,$AI$3,
IF(AND(VALUE($H13)=10,ABS($J13-Synthese!AG13)&gt;$AM$4)=TRUE,$AI$4,
1))))</f>
        <v>1</v>
      </c>
      <c r="AM13" s="78">
        <f>IF(AND(ISNUMBER(Synthese!AH13)=FALSE,OR(VALUE($H13)=5,VALUE($H13)=10)=FALSE),1,
IF(AND(ISNUMBER(Synthese!AH13)=FALSE,OR(VALUE($H13)=5,VALUE($H13)=10)=TRUE),$AR$3,
IF(AND(VALUE($H13)=5,ABS($J13-Synthese!AH13)&gt;$AM$3)=TRUE,$AI$3,
IF(AND(VALUE($H13)=10,ABS($J13-Synthese!AH13)&gt;$AM$4)=TRUE,$AI$4,
1))))</f>
        <v>1</v>
      </c>
      <c r="AN13" s="78">
        <f>IF(AND(ISNUMBER(Synthese!AI13)=FALSE,OR(VALUE($H13)=5,VALUE($H13)=10)=FALSE),1,
IF(AND(ISNUMBER(Synthese!AI13)=FALSE,OR(VALUE($H13)=5,VALUE($H13)=10)=TRUE),$AR$3,
IF(AND(VALUE($H13)=5,ABS($J13-Synthese!AI13)&gt;$AM$3)=TRUE,$AI$3,
IF(AND(VALUE($H13)=10,ABS($J13-Synthese!AI13)&gt;$AM$4)=TRUE,$AI$4,
1))))</f>
        <v>1</v>
      </c>
      <c r="AO13" s="78">
        <f>IF(AND(ISNUMBER(Synthese!AJ13)=FALSE,OR(VALUE($H13)=5,VALUE($H13)=10)=FALSE),1,
IF(AND(ISNUMBER(Synthese!AJ13)=FALSE,OR(VALUE($H13)=5,VALUE($H13)=10)=TRUE),$AR$3,
IF(AND(VALUE($H13)=5,ABS($J13-Synthese!AJ13)&gt;$AM$3)=TRUE,$AI$3,
IF(AND(VALUE($H13)=10,ABS($J13-Synthese!AJ13)&gt;$AM$4)=TRUE,$AI$4,
1))))</f>
        <v>1</v>
      </c>
      <c r="AP13" s="78">
        <f>IF(AND(ISNUMBER(Synthese!AK13)=FALSE,OR(VALUE($H13)=5,VALUE($H13)=10)=FALSE),1,
IF(AND(ISNUMBER(Synthese!AK13)=FALSE,OR(VALUE($H13)=5,VALUE($H13)=10)=TRUE),$AR$3,
IF(AND(VALUE($H13)=5,ABS($J13-Synthese!AK13)&gt;$AM$3)=TRUE,$AI$3,
IF(AND(VALUE($H13)=10,ABS($J13-Synthese!AK13)&gt;$AM$4)=TRUE,$AI$4,
1))))</f>
        <v>1</v>
      </c>
      <c r="AQ13" s="78">
        <f>IF(AND(ISNUMBER(Synthese!AL13)=FALSE,OR(VALUE($H13)=5,VALUE($H13)=10)=FALSE),1,
IF(AND(ISNUMBER(Synthese!AL13)=FALSE,OR(VALUE($H13)=5,VALUE($H13)=10)=TRUE),$AR$3,
IF(AND(VALUE($H13)=5,ABS($J13-Synthese!AL13)&gt;$AM$3)=TRUE,$AI$3,
IF(AND(VALUE($H13)=10,ABS($J13-Synthese!AL13)&gt;$AM$4)=TRUE,$AI$4,
1))))</f>
        <v>1</v>
      </c>
      <c r="AR13" s="78">
        <f>IF(AND(ISNUMBER(Synthese!AM13)=FALSE,OR(VALUE($H13)=5,VALUE($H13)=10)=FALSE),1,
IF(AND(ISNUMBER(Synthese!AM13)=FALSE,OR(VALUE($H13)=5,VALUE($H13)=10)=TRUE),$AR$3,
IF(AND(VALUE($H13)=5,ABS($J13-Synthese!AM13)&gt;$AM$3)=TRUE,$AI$3,
IF(AND(VALUE($H13)=10,ABS($J13-Synthese!AM13)&gt;$AM$4)=TRUE,$AI$4,
1))))</f>
        <v>1</v>
      </c>
      <c r="AS13" s="78">
        <f>IF(AND(ISNUMBER(Synthese!AN13)=FALSE,OR(VALUE($H13)=5,VALUE($H13)=10)=FALSE),1,
IF(AND(ISNUMBER(Synthese!AN13)=FALSE,OR(VALUE($H13)=5,VALUE($H13)=10)=TRUE),$AR$3,
IF(AND(VALUE($H13)=5,ABS($J13-Synthese!AN13)&gt;$AM$3)=TRUE,$AI$3,
IF(AND(VALUE($H13)=10,ABS($J13-Synthese!AN13)&gt;$AM$4)=TRUE,$AI$4,
1))))</f>
        <v>1</v>
      </c>
      <c r="AT13" s="78">
        <f>IF(AND(ISNUMBER(Synthese!AO13)=FALSE,OR(VALUE($H13)=5,VALUE($H13)=10)=FALSE),1,
IF(AND(ISNUMBER(Synthese!AO13)=FALSE,OR(VALUE($H13)=5,VALUE($H13)=10)=TRUE),$AR$3,
IF(AND(VALUE($H13)=5,ABS($J13-Synthese!AO13)&gt;$AM$3)=TRUE,$AI$3,
IF(AND(VALUE($H13)=10,ABS($J13-Synthese!AO13)&gt;$AM$4)=TRUE,$AI$4,
1))))</f>
        <v>1</v>
      </c>
      <c r="AU13" s="78">
        <f>IF(AND(ISNUMBER(Synthese!AP13)=FALSE,OR(VALUE($H13)=5,VALUE($H13)=10)=FALSE),1,
IF(AND(ISNUMBER(Synthese!AP13)=FALSE,OR(VALUE($H13)=5,VALUE($H13)=10)=TRUE),$AR$3,
IF(AND(VALUE($H13)=5,ABS($J13-Synthese!AP13)&gt;$AM$3)=TRUE,$AI$3,
IF(AND(VALUE($H13)=10,ABS($J13-Synthese!AP13)&gt;$AM$4)=TRUE,$AI$4,
1))))</f>
        <v>1</v>
      </c>
      <c r="AV13" s="78">
        <f>IF(AND(ISNUMBER(Synthese!AQ13)=FALSE,OR(VALUE($H13)=5,VALUE($H13)=10)=FALSE),1,
IF(AND(ISNUMBER(Synthese!AQ13)=FALSE,OR(VALUE($H13)=5,VALUE($H13)=10)=TRUE),$AR$3,
IF(AND(VALUE($H13)=5,ABS($J13-Synthese!AQ13)&gt;$AM$3)=TRUE,$AI$3,
IF(AND(VALUE($H13)=10,ABS($J13-Synthese!AQ13)&gt;$AM$4)=TRUE,$AI$4,
1))))</f>
        <v>1</v>
      </c>
      <c r="AW13" s="78">
        <f>IF(AND(ISNUMBER(Synthese!AR13)=FALSE,OR(VALUE($H13)=5,VALUE($H13)=10)=FALSE),1,
IF(AND(ISNUMBER(Synthese!AR13)=FALSE,OR(VALUE($H13)=5,VALUE($H13)=10)=TRUE),$AR$3,
IF(AND(VALUE($H13)=5,ABS($J13-Synthese!AR13)&gt;$AM$3)=TRUE,$AI$3,
IF(AND(VALUE($H13)=10,ABS($J13-Synthese!AR13)&gt;$AM$4)=TRUE,$AI$4,
1))))</f>
        <v>1</v>
      </c>
      <c r="AX13" s="78">
        <f>IF(AND(ISNUMBER(Synthese!AS13)=FALSE,OR(VALUE($H13)=5,VALUE($H13)=10)=FALSE),1,
IF(AND(ISNUMBER(Synthese!AS13)=FALSE,OR(VALUE($H13)=5,VALUE($H13)=10)=TRUE),$AR$3,
IF(AND(VALUE($H13)=5,ABS($J13-Synthese!AS13)&gt;$AM$3)=TRUE,$AI$3,
IF(AND(VALUE($H13)=10,ABS($J13-Synthese!AS13)&gt;$AM$4)=TRUE,$AI$4,
1))))</f>
        <v>1</v>
      </c>
      <c r="AY13" s="78">
        <f>IF(AND(ISNUMBER(Synthese!AT13)=FALSE,OR(VALUE($H13)=5,VALUE($H13)=10)=FALSE),1,
IF(AND(ISNUMBER(Synthese!AT13)=FALSE,OR(VALUE($H13)=5,VALUE($H13)=10)=TRUE),$AR$3,
IF(AND(VALUE($H13)=5,ABS($J13-Synthese!AT13)&gt;$AM$3)=TRUE,$AI$3,
IF(AND(VALUE($H13)=10,ABS($J13-Synthese!AT13)&gt;$AM$4)=TRUE,$AI$4,
1))))</f>
        <v>1</v>
      </c>
      <c r="AZ13" s="78">
        <f>IF(AND(ISNUMBER(Synthese!AU13)=FALSE,OR(VALUE($H13)=5,VALUE($H13)=10)=FALSE),1,
IF(AND(ISNUMBER(Synthese!AU13)=FALSE,OR(VALUE($H13)=5,VALUE($H13)=10)=TRUE),$AR$3,
IF(AND(VALUE($H13)=5,ABS($J13-Synthese!AU13)&gt;$AM$3)=TRUE,$AI$3,
IF(AND(VALUE($H13)=10,ABS($J13-Synthese!AU13)&gt;$AM$4)=TRUE,$AI$4,
1))))</f>
        <v>1</v>
      </c>
      <c r="BA13" s="78">
        <f>IF(AND(ISNUMBER(Synthese!AV13)=FALSE,OR(VALUE($H13)=5,VALUE($H13)=10)=FALSE),1,
IF(AND(ISNUMBER(Synthese!AV13)=FALSE,OR(VALUE($H13)=5,VALUE($H13)=10)=TRUE),$AR$3,
IF(AND(VALUE($H13)=5,ABS($J13-Synthese!AV13)&gt;$AM$3)=TRUE,$AI$3,
IF(AND(VALUE($H13)=10,ABS($J13-Synthese!AV13)&gt;$AM$4)=TRUE,$AI$4,
1))))</f>
        <v>1</v>
      </c>
      <c r="BB13" s="78">
        <f>IF(AND(ISNUMBER(Synthese!AW13)=FALSE,OR(VALUE($H13)=5,VALUE($H13)=10)=FALSE),1,
IF(AND(ISNUMBER(Synthese!AW13)=FALSE,OR(VALUE($H13)=5,VALUE($H13)=10)=TRUE),$AR$3,
IF(AND(VALUE($H13)=5,ABS($J13-Synthese!AW13)&gt;$AM$3)=TRUE,$AI$3,
IF(AND(VALUE($H13)=10,ABS($J13-Synthese!AW13)&gt;$AM$4)=TRUE,$AI$4,
1))))</f>
        <v>1</v>
      </c>
      <c r="BC13" s="78">
        <f>IF(AND(ISNUMBER(Synthese!AX13)=FALSE,OR(VALUE($H13)=5,VALUE($H13)=10)=FALSE),1,
IF(AND(ISNUMBER(Synthese!AX13)=FALSE,OR(VALUE($H13)=5,VALUE($H13)=10)=TRUE),$AR$3,
IF(AND(VALUE($H13)=5,ABS($J13-Synthese!AX13)&gt;$AM$3)=TRUE,$AI$3,
IF(AND(VALUE($H13)=10,ABS($J13-Synthese!AX13)&gt;$AM$4)=TRUE,$AI$4,
1))))</f>
        <v>1</v>
      </c>
      <c r="BD13" s="78">
        <f>IF(AND(ISNUMBER(Synthese!AY13)=FALSE,OR(VALUE($H13)=5,VALUE($H13)=10)=FALSE),1,
IF(AND(ISNUMBER(Synthese!AY13)=FALSE,OR(VALUE($H13)=5,VALUE($H13)=10)=TRUE),$AR$3,
IF(AND(VALUE($H13)=5,ABS($J13-Synthese!AY13)&gt;$AM$3)=TRUE,$AI$3,
IF(AND(VALUE($H13)=10,ABS($J13-Synthese!AY13)&gt;$AM$4)=TRUE,$AI$4,
1))))</f>
        <v>1</v>
      </c>
    </row>
    <row r="14" spans="1:56" ht="135" x14ac:dyDescent="0.25">
      <c r="A14" s="29" t="s">
        <v>149</v>
      </c>
      <c r="B14" s="17" t="str">
        <f>+Synthese!D14</f>
        <v>Climat &amp; transition</v>
      </c>
      <c r="C14" s="24">
        <v>5</v>
      </c>
      <c r="D14" s="11"/>
      <c r="E14" s="15" t="str">
        <f>Synthese!AC14</f>
        <v>–5 : Approche climatosceptique relative / transition minimale
+5 : Approche de rupture écologique</v>
      </c>
      <c r="F14" s="16" t="str">
        <f>Synthese!AZ14</f>
        <v>–5 / –4 : Une transition lente privilégiant souveraineté énergétique et rejet des normes contraignantes.
–3 / –2 : Une écologie compatible croissance centrée sur innovations et pragmatisme.
–1 / 0 / +1 : Une transition modérée, progressive et équilibrée entre économie et écologie.
+3 / +4 : Une transition ambitieuse fondée sur investissements massifs et planification écologique.
+5 : Une bifurcation écologique structurelle contestant croissance et productivisme.</v>
      </c>
      <c r="G14" s="25" t="str">
        <f>'faire le test'!C21</f>
        <v>03 nécessaire</v>
      </c>
      <c r="H14" s="25" t="str">
        <f t="shared" si="0"/>
        <v>03</v>
      </c>
      <c r="I14" s="76">
        <f t="shared" si="1"/>
        <v>10</v>
      </c>
      <c r="J14" s="38">
        <f>'faire le test'!G21</f>
        <v>0</v>
      </c>
      <c r="K14" s="37">
        <f>IF(ISNUMBER(Synthese!AD14)=FALSE,"",ABS($J14-Synthese!AD14)^2*$H14)</f>
        <v>48</v>
      </c>
      <c r="L14" s="37">
        <f>IF(ISNUMBER(Synthese!AE14)=FALSE,"",ABS($J14-Synthese!AE14)^2*$H14)</f>
        <v>75</v>
      </c>
      <c r="M14" s="37">
        <f>IF(ISNUMBER(Synthese!AF14)=FALSE,"",ABS($J14-Synthese!AF14)^2*$H14)</f>
        <v>75</v>
      </c>
      <c r="N14" s="37">
        <f>IF(ISNUMBER(Synthese!AG14)=FALSE,"",ABS($J14-Synthese!AG14)^2*$H14)</f>
        <v>75</v>
      </c>
      <c r="O14" s="37">
        <f>IF(ISNUMBER(Synthese!AH14)=FALSE,"",ABS($J14-Synthese!AH14)^2*$H14)</f>
        <v>48</v>
      </c>
      <c r="P14" s="37">
        <f>IF(ISNUMBER(Synthese!AI14)=FALSE,"",ABS($J14-Synthese!AI14)^2*$H14)</f>
        <v>75</v>
      </c>
      <c r="Q14" s="37">
        <f>IF(ISNUMBER(Synthese!AJ14)=FALSE,"",ABS($J14-Synthese!AJ14)^2*$H14)</f>
        <v>75</v>
      </c>
      <c r="R14" s="37">
        <f>IF(ISNUMBER(Synthese!AK14)=FALSE,"",ABS($J14-Synthese!AK14)^2*$H14)</f>
        <v>48</v>
      </c>
      <c r="S14" s="37">
        <f>IF(ISNUMBER(Synthese!AL14)=FALSE,"",ABS($J14-Synthese!AL14)^2*$H14)</f>
        <v>75</v>
      </c>
      <c r="T14" s="37">
        <f>IF(ISNUMBER(Synthese!AM14)=FALSE,"",ABS($J14-Synthese!AM14)^2*$H14)</f>
        <v>75</v>
      </c>
      <c r="U14" s="37">
        <f>IF(ISNUMBER(Synthese!AN14)=FALSE,"",ABS($J14-Synthese!AN14)^2*$H14)</f>
        <v>12</v>
      </c>
      <c r="V14" s="37">
        <f>IF(ISNUMBER(Synthese!AO14)=FALSE,"",ABS($J14-Synthese!AO14)^2*$H14)</f>
        <v>3</v>
      </c>
      <c r="W14" s="37">
        <f>IF(ISNUMBER(Synthese!AP14)=FALSE,"",ABS($J14-Synthese!AP14)^2*$H14)</f>
        <v>48</v>
      </c>
      <c r="X14" s="37">
        <f>IF(ISNUMBER(Synthese!AQ14)=FALSE,"",ABS($J14-Synthese!AQ14)^2*$H14)</f>
        <v>3</v>
      </c>
      <c r="Y14" s="37">
        <f>IF(ISNUMBER(Synthese!AR14)=FALSE,"",ABS($J14-Synthese!AR14)^2*$H14)</f>
        <v>12</v>
      </c>
      <c r="Z14" s="37">
        <f>IF(ISNUMBER(Synthese!AS14)=FALSE,"",ABS($J14-Synthese!AS14)^2*$H14)</f>
        <v>3</v>
      </c>
      <c r="AA14" s="37">
        <f>IF(ISNUMBER(Synthese!AT14)=FALSE,"",ABS($J14-Synthese!AT14)^2*$H14)</f>
        <v>3</v>
      </c>
      <c r="AB14" s="37">
        <f>IF(ISNUMBER(Synthese!AU14)=FALSE,"",ABS($J14-Synthese!AU14)^2*$H14)</f>
        <v>12</v>
      </c>
      <c r="AC14" s="37">
        <f>IF(ISNUMBER(Synthese!AV14)=FALSE,"",ABS($J14-Synthese!AV14)^2*$H14)</f>
        <v>27</v>
      </c>
      <c r="AD14" s="37">
        <f>IF(ISNUMBER(Synthese!AW14)=FALSE,"",ABS($J14-Synthese!AW14)^2*$H14)</f>
        <v>27</v>
      </c>
      <c r="AE14" s="37">
        <f>IF(ISNUMBER(Synthese!AX14)=FALSE,"",ABS($J14-Synthese!AX14)^2*$H14)</f>
        <v>27</v>
      </c>
      <c r="AF14" s="37">
        <f>IF(ISNUMBER(Synthese!AY14)=FALSE,"",ABS($J14-Synthese!AY14)^2*$H14)</f>
        <v>3</v>
      </c>
      <c r="AI14" s="78">
        <f>IF(AND(ISNUMBER(Synthese!AD14)=FALSE,OR(VALUE($H14)=5,VALUE($H14)=10)=FALSE),1,
IF(AND(ISNUMBER(Synthese!AD14)=FALSE,OR(VALUE($H14)=5,VALUE($H14)=10)=TRUE),$AR$3,
IF(AND(VALUE($H14)=5,ABS($J14-Synthese!AD14)&gt;$AM$3)=TRUE,$AI$3,
IF(AND(VALUE($H14)=10,ABS($J14-Synthese!AD14)&gt;$AM$4)=TRUE,$AI$4,
1))))</f>
        <v>1</v>
      </c>
      <c r="AJ14" s="78">
        <f>IF(AND(ISNUMBER(Synthese!AE14)=FALSE,OR(VALUE($H14)=5,VALUE($H14)=10)=FALSE),1,
IF(AND(ISNUMBER(Synthese!AE14)=FALSE,OR(VALUE($H14)=5,VALUE($H14)=10)=TRUE),$AR$3,
IF(AND(VALUE($H14)=5,ABS($J14-Synthese!AE14)&gt;$AM$3)=TRUE,$AI$3,
IF(AND(VALUE($H14)=10,ABS($J14-Synthese!AE14)&gt;$AM$4)=TRUE,$AI$4,
1))))</f>
        <v>1</v>
      </c>
      <c r="AK14" s="78">
        <f>IF(AND(ISNUMBER(Synthese!AF14)=FALSE,OR(VALUE($H14)=5,VALUE($H14)=10)=FALSE),1,
IF(AND(ISNUMBER(Synthese!AF14)=FALSE,OR(VALUE($H14)=5,VALUE($H14)=10)=TRUE),$AR$3,
IF(AND(VALUE($H14)=5,ABS($J14-Synthese!AF14)&gt;$AM$3)=TRUE,$AI$3,
IF(AND(VALUE($H14)=10,ABS($J14-Synthese!AF14)&gt;$AM$4)=TRUE,$AI$4,
1))))</f>
        <v>1</v>
      </c>
      <c r="AL14" s="78">
        <f>IF(AND(ISNUMBER(Synthese!AG14)=FALSE,OR(VALUE($H14)=5,VALUE($H14)=10)=FALSE),1,
IF(AND(ISNUMBER(Synthese!AG14)=FALSE,OR(VALUE($H14)=5,VALUE($H14)=10)=TRUE),$AR$3,
IF(AND(VALUE($H14)=5,ABS($J14-Synthese!AG14)&gt;$AM$3)=TRUE,$AI$3,
IF(AND(VALUE($H14)=10,ABS($J14-Synthese!AG14)&gt;$AM$4)=TRUE,$AI$4,
1))))</f>
        <v>1</v>
      </c>
      <c r="AM14" s="78">
        <f>IF(AND(ISNUMBER(Synthese!AH14)=FALSE,OR(VALUE($H14)=5,VALUE($H14)=10)=FALSE),1,
IF(AND(ISNUMBER(Synthese!AH14)=FALSE,OR(VALUE($H14)=5,VALUE($H14)=10)=TRUE),$AR$3,
IF(AND(VALUE($H14)=5,ABS($J14-Synthese!AH14)&gt;$AM$3)=TRUE,$AI$3,
IF(AND(VALUE($H14)=10,ABS($J14-Synthese!AH14)&gt;$AM$4)=TRUE,$AI$4,
1))))</f>
        <v>1</v>
      </c>
      <c r="AN14" s="78">
        <f>IF(AND(ISNUMBER(Synthese!AI14)=FALSE,OR(VALUE($H14)=5,VALUE($H14)=10)=FALSE),1,
IF(AND(ISNUMBER(Synthese!AI14)=FALSE,OR(VALUE($H14)=5,VALUE($H14)=10)=TRUE),$AR$3,
IF(AND(VALUE($H14)=5,ABS($J14-Synthese!AI14)&gt;$AM$3)=TRUE,$AI$3,
IF(AND(VALUE($H14)=10,ABS($J14-Synthese!AI14)&gt;$AM$4)=TRUE,$AI$4,
1))))</f>
        <v>1</v>
      </c>
      <c r="AO14" s="78">
        <f>IF(AND(ISNUMBER(Synthese!AJ14)=FALSE,OR(VALUE($H14)=5,VALUE($H14)=10)=FALSE),1,
IF(AND(ISNUMBER(Synthese!AJ14)=FALSE,OR(VALUE($H14)=5,VALUE($H14)=10)=TRUE),$AR$3,
IF(AND(VALUE($H14)=5,ABS($J14-Synthese!AJ14)&gt;$AM$3)=TRUE,$AI$3,
IF(AND(VALUE($H14)=10,ABS($J14-Synthese!AJ14)&gt;$AM$4)=TRUE,$AI$4,
1))))</f>
        <v>1</v>
      </c>
      <c r="AP14" s="78">
        <f>IF(AND(ISNUMBER(Synthese!AK14)=FALSE,OR(VALUE($H14)=5,VALUE($H14)=10)=FALSE),1,
IF(AND(ISNUMBER(Synthese!AK14)=FALSE,OR(VALUE($H14)=5,VALUE($H14)=10)=TRUE),$AR$3,
IF(AND(VALUE($H14)=5,ABS($J14-Synthese!AK14)&gt;$AM$3)=TRUE,$AI$3,
IF(AND(VALUE($H14)=10,ABS($J14-Synthese!AK14)&gt;$AM$4)=TRUE,$AI$4,
1))))</f>
        <v>1</v>
      </c>
      <c r="AQ14" s="78">
        <f>IF(AND(ISNUMBER(Synthese!AL14)=FALSE,OR(VALUE($H14)=5,VALUE($H14)=10)=FALSE),1,
IF(AND(ISNUMBER(Synthese!AL14)=FALSE,OR(VALUE($H14)=5,VALUE($H14)=10)=TRUE),$AR$3,
IF(AND(VALUE($H14)=5,ABS($J14-Synthese!AL14)&gt;$AM$3)=TRUE,$AI$3,
IF(AND(VALUE($H14)=10,ABS($J14-Synthese!AL14)&gt;$AM$4)=TRUE,$AI$4,
1))))</f>
        <v>1</v>
      </c>
      <c r="AR14" s="78">
        <f>IF(AND(ISNUMBER(Synthese!AM14)=FALSE,OR(VALUE($H14)=5,VALUE($H14)=10)=FALSE),1,
IF(AND(ISNUMBER(Synthese!AM14)=FALSE,OR(VALUE($H14)=5,VALUE($H14)=10)=TRUE),$AR$3,
IF(AND(VALUE($H14)=5,ABS($J14-Synthese!AM14)&gt;$AM$3)=TRUE,$AI$3,
IF(AND(VALUE($H14)=10,ABS($J14-Synthese!AM14)&gt;$AM$4)=TRUE,$AI$4,
1))))</f>
        <v>1</v>
      </c>
      <c r="AS14" s="78">
        <f>IF(AND(ISNUMBER(Synthese!AN14)=FALSE,OR(VALUE($H14)=5,VALUE($H14)=10)=FALSE),1,
IF(AND(ISNUMBER(Synthese!AN14)=FALSE,OR(VALUE($H14)=5,VALUE($H14)=10)=TRUE),$AR$3,
IF(AND(VALUE($H14)=5,ABS($J14-Synthese!AN14)&gt;$AM$3)=TRUE,$AI$3,
IF(AND(VALUE($H14)=10,ABS($J14-Synthese!AN14)&gt;$AM$4)=TRUE,$AI$4,
1))))</f>
        <v>1</v>
      </c>
      <c r="AT14" s="78">
        <f>IF(AND(ISNUMBER(Synthese!AO14)=FALSE,OR(VALUE($H14)=5,VALUE($H14)=10)=FALSE),1,
IF(AND(ISNUMBER(Synthese!AO14)=FALSE,OR(VALUE($H14)=5,VALUE($H14)=10)=TRUE),$AR$3,
IF(AND(VALUE($H14)=5,ABS($J14-Synthese!AO14)&gt;$AM$3)=TRUE,$AI$3,
IF(AND(VALUE($H14)=10,ABS($J14-Synthese!AO14)&gt;$AM$4)=TRUE,$AI$4,
1))))</f>
        <v>1</v>
      </c>
      <c r="AU14" s="78">
        <f>IF(AND(ISNUMBER(Synthese!AP14)=FALSE,OR(VALUE($H14)=5,VALUE($H14)=10)=FALSE),1,
IF(AND(ISNUMBER(Synthese!AP14)=FALSE,OR(VALUE($H14)=5,VALUE($H14)=10)=TRUE),$AR$3,
IF(AND(VALUE($H14)=5,ABS($J14-Synthese!AP14)&gt;$AM$3)=TRUE,$AI$3,
IF(AND(VALUE($H14)=10,ABS($J14-Synthese!AP14)&gt;$AM$4)=TRUE,$AI$4,
1))))</f>
        <v>1</v>
      </c>
      <c r="AV14" s="78">
        <f>IF(AND(ISNUMBER(Synthese!AQ14)=FALSE,OR(VALUE($H14)=5,VALUE($H14)=10)=FALSE),1,
IF(AND(ISNUMBER(Synthese!AQ14)=FALSE,OR(VALUE($H14)=5,VALUE($H14)=10)=TRUE),$AR$3,
IF(AND(VALUE($H14)=5,ABS($J14-Synthese!AQ14)&gt;$AM$3)=TRUE,$AI$3,
IF(AND(VALUE($H14)=10,ABS($J14-Synthese!AQ14)&gt;$AM$4)=TRUE,$AI$4,
1))))</f>
        <v>1</v>
      </c>
      <c r="AW14" s="78">
        <f>IF(AND(ISNUMBER(Synthese!AR14)=FALSE,OR(VALUE($H14)=5,VALUE($H14)=10)=FALSE),1,
IF(AND(ISNUMBER(Synthese!AR14)=FALSE,OR(VALUE($H14)=5,VALUE($H14)=10)=TRUE),$AR$3,
IF(AND(VALUE($H14)=5,ABS($J14-Synthese!AR14)&gt;$AM$3)=TRUE,$AI$3,
IF(AND(VALUE($H14)=10,ABS($J14-Synthese!AR14)&gt;$AM$4)=TRUE,$AI$4,
1))))</f>
        <v>1</v>
      </c>
      <c r="AX14" s="78">
        <f>IF(AND(ISNUMBER(Synthese!AS14)=FALSE,OR(VALUE($H14)=5,VALUE($H14)=10)=FALSE),1,
IF(AND(ISNUMBER(Synthese!AS14)=FALSE,OR(VALUE($H14)=5,VALUE($H14)=10)=TRUE),$AR$3,
IF(AND(VALUE($H14)=5,ABS($J14-Synthese!AS14)&gt;$AM$3)=TRUE,$AI$3,
IF(AND(VALUE($H14)=10,ABS($J14-Synthese!AS14)&gt;$AM$4)=TRUE,$AI$4,
1))))</f>
        <v>1</v>
      </c>
      <c r="AY14" s="78">
        <f>IF(AND(ISNUMBER(Synthese!AT14)=FALSE,OR(VALUE($H14)=5,VALUE($H14)=10)=FALSE),1,
IF(AND(ISNUMBER(Synthese!AT14)=FALSE,OR(VALUE($H14)=5,VALUE($H14)=10)=TRUE),$AR$3,
IF(AND(VALUE($H14)=5,ABS($J14-Synthese!AT14)&gt;$AM$3)=TRUE,$AI$3,
IF(AND(VALUE($H14)=10,ABS($J14-Synthese!AT14)&gt;$AM$4)=TRUE,$AI$4,
1))))</f>
        <v>1</v>
      </c>
      <c r="AZ14" s="78">
        <f>IF(AND(ISNUMBER(Synthese!AU14)=FALSE,OR(VALUE($H14)=5,VALUE($H14)=10)=FALSE),1,
IF(AND(ISNUMBER(Synthese!AU14)=FALSE,OR(VALUE($H14)=5,VALUE($H14)=10)=TRUE),$AR$3,
IF(AND(VALUE($H14)=5,ABS($J14-Synthese!AU14)&gt;$AM$3)=TRUE,$AI$3,
IF(AND(VALUE($H14)=10,ABS($J14-Synthese!AU14)&gt;$AM$4)=TRUE,$AI$4,
1))))</f>
        <v>1</v>
      </c>
      <c r="BA14" s="78">
        <f>IF(AND(ISNUMBER(Synthese!AV14)=FALSE,OR(VALUE($H14)=5,VALUE($H14)=10)=FALSE),1,
IF(AND(ISNUMBER(Synthese!AV14)=FALSE,OR(VALUE($H14)=5,VALUE($H14)=10)=TRUE),$AR$3,
IF(AND(VALUE($H14)=5,ABS($J14-Synthese!AV14)&gt;$AM$3)=TRUE,$AI$3,
IF(AND(VALUE($H14)=10,ABS($J14-Synthese!AV14)&gt;$AM$4)=TRUE,$AI$4,
1))))</f>
        <v>1</v>
      </c>
      <c r="BB14" s="78">
        <f>IF(AND(ISNUMBER(Synthese!AW14)=FALSE,OR(VALUE($H14)=5,VALUE($H14)=10)=FALSE),1,
IF(AND(ISNUMBER(Synthese!AW14)=FALSE,OR(VALUE($H14)=5,VALUE($H14)=10)=TRUE),$AR$3,
IF(AND(VALUE($H14)=5,ABS($J14-Synthese!AW14)&gt;$AM$3)=TRUE,$AI$3,
IF(AND(VALUE($H14)=10,ABS($J14-Synthese!AW14)&gt;$AM$4)=TRUE,$AI$4,
1))))</f>
        <v>1</v>
      </c>
      <c r="BC14" s="78">
        <f>IF(AND(ISNUMBER(Synthese!AX14)=FALSE,OR(VALUE($H14)=5,VALUE($H14)=10)=FALSE),1,
IF(AND(ISNUMBER(Synthese!AX14)=FALSE,OR(VALUE($H14)=5,VALUE($H14)=10)=TRUE),$AR$3,
IF(AND(VALUE($H14)=5,ABS($J14-Synthese!AX14)&gt;$AM$3)=TRUE,$AI$3,
IF(AND(VALUE($H14)=10,ABS($J14-Synthese!AX14)&gt;$AM$4)=TRUE,$AI$4,
1))))</f>
        <v>1</v>
      </c>
      <c r="BD14" s="78">
        <f>IF(AND(ISNUMBER(Synthese!AY14)=FALSE,OR(VALUE($H14)=5,VALUE($H14)=10)=FALSE),1,
IF(AND(ISNUMBER(Synthese!AY14)=FALSE,OR(VALUE($H14)=5,VALUE($H14)=10)=TRUE),$AR$3,
IF(AND(VALUE($H14)=5,ABS($J14-Synthese!AY14)&gt;$AM$3)=TRUE,$AI$3,
IF(AND(VALUE($H14)=10,ABS($J14-Synthese!AY14)&gt;$AM$4)=TRUE,$AI$4,
1))))</f>
        <v>1</v>
      </c>
    </row>
    <row r="15" spans="1:56" ht="90" x14ac:dyDescent="0.25">
      <c r="A15" s="29" t="s">
        <v>149</v>
      </c>
      <c r="B15" s="17" t="str">
        <f>+Synthese!D15</f>
        <v>Énergie &amp; nucléaire</v>
      </c>
      <c r="C15" s="24">
        <v>5.0999999999999996</v>
      </c>
      <c r="D15" s="11"/>
      <c r="E15" s="15" t="str">
        <f>Synthese!AC15</f>
        <v xml:space="preserve">-5 : Nucléaire pilier central / souveraineté énergétique et industrielle
+5 : Sortie du nucléaire / 100 % renouvelables / régulation forte des marchés
</v>
      </c>
      <c r="F15" s="16" t="str">
        <f>Synthese!AZ15</f>
        <v>+5 / +4 : Sortie du nucléaire et bascule massive vers les énergies renouvelables.
+3 / +2 : Forte priorité aux renouvelables et critique majeure du nucléaire.
–1 / 0 / +1 : Mix équilibré nucléaires‑ENR sans rupture technologique nette.
-3 / -4 : Nucléaire pilier énergétique national complété par les renouvelables.
-5 : Relance majeure du nucléaire comme fondement central de la souveraineté énergétique.</v>
      </c>
      <c r="G15" s="25" t="str">
        <f>'faire le test'!C22</f>
        <v>03 nécessaire</v>
      </c>
      <c r="H15" s="25" t="str">
        <f t="shared" si="0"/>
        <v>03</v>
      </c>
      <c r="I15" s="76">
        <f t="shared" si="1"/>
        <v>10</v>
      </c>
      <c r="J15" s="38">
        <f>'faire le test'!G22</f>
        <v>0</v>
      </c>
      <c r="K15" s="37">
        <f>IF(ISNUMBER(Synthese!AD15)=FALSE,"",ABS($J15-Synthese!AD15)^2*$H15)</f>
        <v>12</v>
      </c>
      <c r="L15" s="37">
        <f>IF(ISNUMBER(Synthese!AE15)=FALSE,"",ABS($J15-Synthese!AE15)^2*$H15)</f>
        <v>75</v>
      </c>
      <c r="M15" s="37">
        <f>IF(ISNUMBER(Synthese!AF15)=FALSE,"",ABS($J15-Synthese!AF15)^2*$H15)</f>
        <v>48</v>
      </c>
      <c r="N15" s="37">
        <f>IF(ISNUMBER(Synthese!AG15)=FALSE,"",ABS($J15-Synthese!AG15)^2*$H15)</f>
        <v>48</v>
      </c>
      <c r="O15" s="37">
        <f>IF(ISNUMBER(Synthese!AH15)=FALSE,"",ABS($J15-Synthese!AH15)^2*$H15)</f>
        <v>48</v>
      </c>
      <c r="P15" s="37">
        <f>IF(ISNUMBER(Synthese!AI15)=FALSE,"",ABS($J15-Synthese!AI15)^2*$H15)</f>
        <v>75</v>
      </c>
      <c r="Q15" s="37">
        <f>IF(ISNUMBER(Synthese!AJ15)=FALSE,"",ABS($J15-Synthese!AJ15)^2*$H15)</f>
        <v>75</v>
      </c>
      <c r="R15" s="37">
        <f>IF(ISNUMBER(Synthese!AK15)=FALSE,"",ABS($J15-Synthese!AK15)^2*$H15)</f>
        <v>12</v>
      </c>
      <c r="S15" s="37">
        <f>IF(ISNUMBER(Synthese!AL15)=FALSE,"",ABS($J15-Synthese!AL15)^2*$H15)</f>
        <v>27</v>
      </c>
      <c r="T15" s="37">
        <f>IF(ISNUMBER(Synthese!AM15)=FALSE,"",ABS($J15-Synthese!AM15)^2*$H15)</f>
        <v>12</v>
      </c>
      <c r="U15" s="37">
        <f>IF(ISNUMBER(Synthese!AN15)=FALSE,"",ABS($J15-Synthese!AN15)^2*$H15)</f>
        <v>48</v>
      </c>
      <c r="V15" s="37">
        <f>IF(ISNUMBER(Synthese!AO15)=FALSE,"",ABS($J15-Synthese!AO15)^2*$H15)</f>
        <v>48</v>
      </c>
      <c r="W15" s="37">
        <f>IF(ISNUMBER(Synthese!AP15)=FALSE,"",ABS($J15-Synthese!AP15)^2*$H15)</f>
        <v>27</v>
      </c>
      <c r="X15" s="37">
        <f>IF(ISNUMBER(Synthese!AQ15)=FALSE,"",ABS($J15-Synthese!AQ15)^2*$H15)</f>
        <v>75</v>
      </c>
      <c r="Y15" s="37">
        <f>IF(ISNUMBER(Synthese!AR15)=FALSE,"",ABS($J15-Synthese!AR15)^2*$H15)</f>
        <v>75</v>
      </c>
      <c r="Z15" s="37">
        <f>IF(ISNUMBER(Synthese!AS15)=FALSE,"",ABS($J15-Synthese!AS15)^2*$H15)</f>
        <v>75</v>
      </c>
      <c r="AA15" s="37">
        <f>IF(ISNUMBER(Synthese!AT15)=FALSE,"",ABS($J15-Synthese!AT15)^2*$H15)</f>
        <v>75</v>
      </c>
      <c r="AB15" s="37">
        <f>IF(ISNUMBER(Synthese!AU15)=FALSE,"",ABS($J15-Synthese!AU15)^2*$H15)</f>
        <v>75</v>
      </c>
      <c r="AC15" s="37">
        <f>IF(ISNUMBER(Synthese!AV15)=FALSE,"",ABS($J15-Synthese!AV15)^2*$H15)</f>
        <v>75</v>
      </c>
      <c r="AD15" s="37">
        <f>IF(ISNUMBER(Synthese!AW15)=FALSE,"",ABS($J15-Synthese!AW15)^2*$H15)</f>
        <v>75</v>
      </c>
      <c r="AE15" s="37">
        <f>IF(ISNUMBER(Synthese!AX15)=FALSE,"",ABS($J15-Synthese!AX15)^2*$H15)</f>
        <v>75</v>
      </c>
      <c r="AF15" s="37">
        <f>IF(ISNUMBER(Synthese!AY15)=FALSE,"",ABS($J15-Synthese!AY15)^2*$H15)</f>
        <v>27</v>
      </c>
      <c r="AI15" s="78">
        <f>IF(AND(ISNUMBER(Synthese!AD15)=FALSE,OR(VALUE($H15)=5,VALUE($H15)=10)=FALSE),1,
IF(AND(ISNUMBER(Synthese!AD15)=FALSE,OR(VALUE($H15)=5,VALUE($H15)=10)=TRUE),$AR$3,
IF(AND(VALUE($H15)=5,ABS($J15-Synthese!AD15)&gt;$AM$3)=TRUE,$AI$3,
IF(AND(VALUE($H15)=10,ABS($J15-Synthese!AD15)&gt;$AM$4)=TRUE,$AI$4,
1))))</f>
        <v>1</v>
      </c>
      <c r="AJ15" s="78">
        <f>IF(AND(ISNUMBER(Synthese!AE15)=FALSE,OR(VALUE($H15)=5,VALUE($H15)=10)=FALSE),1,
IF(AND(ISNUMBER(Synthese!AE15)=FALSE,OR(VALUE($H15)=5,VALUE($H15)=10)=TRUE),$AR$3,
IF(AND(VALUE($H15)=5,ABS($J15-Synthese!AE15)&gt;$AM$3)=TRUE,$AI$3,
IF(AND(VALUE($H15)=10,ABS($J15-Synthese!AE15)&gt;$AM$4)=TRUE,$AI$4,
1))))</f>
        <v>1</v>
      </c>
      <c r="AK15" s="78">
        <f>IF(AND(ISNUMBER(Synthese!AF15)=FALSE,OR(VALUE($H15)=5,VALUE($H15)=10)=FALSE),1,
IF(AND(ISNUMBER(Synthese!AF15)=FALSE,OR(VALUE($H15)=5,VALUE($H15)=10)=TRUE),$AR$3,
IF(AND(VALUE($H15)=5,ABS($J15-Synthese!AF15)&gt;$AM$3)=TRUE,$AI$3,
IF(AND(VALUE($H15)=10,ABS($J15-Synthese!AF15)&gt;$AM$4)=TRUE,$AI$4,
1))))</f>
        <v>1</v>
      </c>
      <c r="AL15" s="78">
        <f>IF(AND(ISNUMBER(Synthese!AG15)=FALSE,OR(VALUE($H15)=5,VALUE($H15)=10)=FALSE),1,
IF(AND(ISNUMBER(Synthese!AG15)=FALSE,OR(VALUE($H15)=5,VALUE($H15)=10)=TRUE),$AR$3,
IF(AND(VALUE($H15)=5,ABS($J15-Synthese!AG15)&gt;$AM$3)=TRUE,$AI$3,
IF(AND(VALUE($H15)=10,ABS($J15-Synthese!AG15)&gt;$AM$4)=TRUE,$AI$4,
1))))</f>
        <v>1</v>
      </c>
      <c r="AM15" s="78">
        <f>IF(AND(ISNUMBER(Synthese!AH15)=FALSE,OR(VALUE($H15)=5,VALUE($H15)=10)=FALSE),1,
IF(AND(ISNUMBER(Synthese!AH15)=FALSE,OR(VALUE($H15)=5,VALUE($H15)=10)=TRUE),$AR$3,
IF(AND(VALUE($H15)=5,ABS($J15-Synthese!AH15)&gt;$AM$3)=TRUE,$AI$3,
IF(AND(VALUE($H15)=10,ABS($J15-Synthese!AH15)&gt;$AM$4)=TRUE,$AI$4,
1))))</f>
        <v>1</v>
      </c>
      <c r="AN15" s="78">
        <f>IF(AND(ISNUMBER(Synthese!AI15)=FALSE,OR(VALUE($H15)=5,VALUE($H15)=10)=FALSE),1,
IF(AND(ISNUMBER(Synthese!AI15)=FALSE,OR(VALUE($H15)=5,VALUE($H15)=10)=TRUE),$AR$3,
IF(AND(VALUE($H15)=5,ABS($J15-Synthese!AI15)&gt;$AM$3)=TRUE,$AI$3,
IF(AND(VALUE($H15)=10,ABS($J15-Synthese!AI15)&gt;$AM$4)=TRUE,$AI$4,
1))))</f>
        <v>1</v>
      </c>
      <c r="AO15" s="78">
        <f>IF(AND(ISNUMBER(Synthese!AJ15)=FALSE,OR(VALUE($H15)=5,VALUE($H15)=10)=FALSE),1,
IF(AND(ISNUMBER(Synthese!AJ15)=FALSE,OR(VALUE($H15)=5,VALUE($H15)=10)=TRUE),$AR$3,
IF(AND(VALUE($H15)=5,ABS($J15-Synthese!AJ15)&gt;$AM$3)=TRUE,$AI$3,
IF(AND(VALUE($H15)=10,ABS($J15-Synthese!AJ15)&gt;$AM$4)=TRUE,$AI$4,
1))))</f>
        <v>1</v>
      </c>
      <c r="AP15" s="78">
        <f>IF(AND(ISNUMBER(Synthese!AK15)=FALSE,OR(VALUE($H15)=5,VALUE($H15)=10)=FALSE),1,
IF(AND(ISNUMBER(Synthese!AK15)=FALSE,OR(VALUE($H15)=5,VALUE($H15)=10)=TRUE),$AR$3,
IF(AND(VALUE($H15)=5,ABS($J15-Synthese!AK15)&gt;$AM$3)=TRUE,$AI$3,
IF(AND(VALUE($H15)=10,ABS($J15-Synthese!AK15)&gt;$AM$4)=TRUE,$AI$4,
1))))</f>
        <v>1</v>
      </c>
      <c r="AQ15" s="78">
        <f>IF(AND(ISNUMBER(Synthese!AL15)=FALSE,OR(VALUE($H15)=5,VALUE($H15)=10)=FALSE),1,
IF(AND(ISNUMBER(Synthese!AL15)=FALSE,OR(VALUE($H15)=5,VALUE($H15)=10)=TRUE),$AR$3,
IF(AND(VALUE($H15)=5,ABS($J15-Synthese!AL15)&gt;$AM$3)=TRUE,$AI$3,
IF(AND(VALUE($H15)=10,ABS($J15-Synthese!AL15)&gt;$AM$4)=TRUE,$AI$4,
1))))</f>
        <v>1</v>
      </c>
      <c r="AR15" s="78">
        <f>IF(AND(ISNUMBER(Synthese!AM15)=FALSE,OR(VALUE($H15)=5,VALUE($H15)=10)=FALSE),1,
IF(AND(ISNUMBER(Synthese!AM15)=FALSE,OR(VALUE($H15)=5,VALUE($H15)=10)=TRUE),$AR$3,
IF(AND(VALUE($H15)=5,ABS($J15-Synthese!AM15)&gt;$AM$3)=TRUE,$AI$3,
IF(AND(VALUE($H15)=10,ABS($J15-Synthese!AM15)&gt;$AM$4)=TRUE,$AI$4,
1))))</f>
        <v>1</v>
      </c>
      <c r="AS15" s="78">
        <f>IF(AND(ISNUMBER(Synthese!AN15)=FALSE,OR(VALUE($H15)=5,VALUE($H15)=10)=FALSE),1,
IF(AND(ISNUMBER(Synthese!AN15)=FALSE,OR(VALUE($H15)=5,VALUE($H15)=10)=TRUE),$AR$3,
IF(AND(VALUE($H15)=5,ABS($J15-Synthese!AN15)&gt;$AM$3)=TRUE,$AI$3,
IF(AND(VALUE($H15)=10,ABS($J15-Synthese!AN15)&gt;$AM$4)=TRUE,$AI$4,
1))))</f>
        <v>1</v>
      </c>
      <c r="AT15" s="78">
        <f>IF(AND(ISNUMBER(Synthese!AO15)=FALSE,OR(VALUE($H15)=5,VALUE($H15)=10)=FALSE),1,
IF(AND(ISNUMBER(Synthese!AO15)=FALSE,OR(VALUE($H15)=5,VALUE($H15)=10)=TRUE),$AR$3,
IF(AND(VALUE($H15)=5,ABS($J15-Synthese!AO15)&gt;$AM$3)=TRUE,$AI$3,
IF(AND(VALUE($H15)=10,ABS($J15-Synthese!AO15)&gt;$AM$4)=TRUE,$AI$4,
1))))</f>
        <v>1</v>
      </c>
      <c r="AU15" s="78">
        <f>IF(AND(ISNUMBER(Synthese!AP15)=FALSE,OR(VALUE($H15)=5,VALUE($H15)=10)=FALSE),1,
IF(AND(ISNUMBER(Synthese!AP15)=FALSE,OR(VALUE($H15)=5,VALUE($H15)=10)=TRUE),$AR$3,
IF(AND(VALUE($H15)=5,ABS($J15-Synthese!AP15)&gt;$AM$3)=TRUE,$AI$3,
IF(AND(VALUE($H15)=10,ABS($J15-Synthese!AP15)&gt;$AM$4)=TRUE,$AI$4,
1))))</f>
        <v>1</v>
      </c>
      <c r="AV15" s="78">
        <f>IF(AND(ISNUMBER(Synthese!AQ15)=FALSE,OR(VALUE($H15)=5,VALUE($H15)=10)=FALSE),1,
IF(AND(ISNUMBER(Synthese!AQ15)=FALSE,OR(VALUE($H15)=5,VALUE($H15)=10)=TRUE),$AR$3,
IF(AND(VALUE($H15)=5,ABS($J15-Synthese!AQ15)&gt;$AM$3)=TRUE,$AI$3,
IF(AND(VALUE($H15)=10,ABS($J15-Synthese!AQ15)&gt;$AM$4)=TRUE,$AI$4,
1))))</f>
        <v>1</v>
      </c>
      <c r="AW15" s="78">
        <f>IF(AND(ISNUMBER(Synthese!AR15)=FALSE,OR(VALUE($H15)=5,VALUE($H15)=10)=FALSE),1,
IF(AND(ISNUMBER(Synthese!AR15)=FALSE,OR(VALUE($H15)=5,VALUE($H15)=10)=TRUE),$AR$3,
IF(AND(VALUE($H15)=5,ABS($J15-Synthese!AR15)&gt;$AM$3)=TRUE,$AI$3,
IF(AND(VALUE($H15)=10,ABS($J15-Synthese!AR15)&gt;$AM$4)=TRUE,$AI$4,
1))))</f>
        <v>1</v>
      </c>
      <c r="AX15" s="78">
        <f>IF(AND(ISNUMBER(Synthese!AS15)=FALSE,OR(VALUE($H15)=5,VALUE($H15)=10)=FALSE),1,
IF(AND(ISNUMBER(Synthese!AS15)=FALSE,OR(VALUE($H15)=5,VALUE($H15)=10)=TRUE),$AR$3,
IF(AND(VALUE($H15)=5,ABS($J15-Synthese!AS15)&gt;$AM$3)=TRUE,$AI$3,
IF(AND(VALUE($H15)=10,ABS($J15-Synthese!AS15)&gt;$AM$4)=TRUE,$AI$4,
1))))</f>
        <v>1</v>
      </c>
      <c r="AY15" s="78">
        <f>IF(AND(ISNUMBER(Synthese!AT15)=FALSE,OR(VALUE($H15)=5,VALUE($H15)=10)=FALSE),1,
IF(AND(ISNUMBER(Synthese!AT15)=FALSE,OR(VALUE($H15)=5,VALUE($H15)=10)=TRUE),$AR$3,
IF(AND(VALUE($H15)=5,ABS($J15-Synthese!AT15)&gt;$AM$3)=TRUE,$AI$3,
IF(AND(VALUE($H15)=10,ABS($J15-Synthese!AT15)&gt;$AM$4)=TRUE,$AI$4,
1))))</f>
        <v>1</v>
      </c>
      <c r="AZ15" s="78">
        <f>IF(AND(ISNUMBER(Synthese!AU15)=FALSE,OR(VALUE($H15)=5,VALUE($H15)=10)=FALSE),1,
IF(AND(ISNUMBER(Synthese!AU15)=FALSE,OR(VALUE($H15)=5,VALUE($H15)=10)=TRUE),$AR$3,
IF(AND(VALUE($H15)=5,ABS($J15-Synthese!AU15)&gt;$AM$3)=TRUE,$AI$3,
IF(AND(VALUE($H15)=10,ABS($J15-Synthese!AU15)&gt;$AM$4)=TRUE,$AI$4,
1))))</f>
        <v>1</v>
      </c>
      <c r="BA15" s="78">
        <f>IF(AND(ISNUMBER(Synthese!AV15)=FALSE,OR(VALUE($H15)=5,VALUE($H15)=10)=FALSE),1,
IF(AND(ISNUMBER(Synthese!AV15)=FALSE,OR(VALUE($H15)=5,VALUE($H15)=10)=TRUE),$AR$3,
IF(AND(VALUE($H15)=5,ABS($J15-Synthese!AV15)&gt;$AM$3)=TRUE,$AI$3,
IF(AND(VALUE($H15)=10,ABS($J15-Synthese!AV15)&gt;$AM$4)=TRUE,$AI$4,
1))))</f>
        <v>1</v>
      </c>
      <c r="BB15" s="78">
        <f>IF(AND(ISNUMBER(Synthese!AW15)=FALSE,OR(VALUE($H15)=5,VALUE($H15)=10)=FALSE),1,
IF(AND(ISNUMBER(Synthese!AW15)=FALSE,OR(VALUE($H15)=5,VALUE($H15)=10)=TRUE),$AR$3,
IF(AND(VALUE($H15)=5,ABS($J15-Synthese!AW15)&gt;$AM$3)=TRUE,$AI$3,
IF(AND(VALUE($H15)=10,ABS($J15-Synthese!AW15)&gt;$AM$4)=TRUE,$AI$4,
1))))</f>
        <v>1</v>
      </c>
      <c r="BC15" s="78">
        <f>IF(AND(ISNUMBER(Synthese!AX15)=FALSE,OR(VALUE($H15)=5,VALUE($H15)=10)=FALSE),1,
IF(AND(ISNUMBER(Synthese!AX15)=FALSE,OR(VALUE($H15)=5,VALUE($H15)=10)=TRUE),$AR$3,
IF(AND(VALUE($H15)=5,ABS($J15-Synthese!AX15)&gt;$AM$3)=TRUE,$AI$3,
IF(AND(VALUE($H15)=10,ABS($J15-Synthese!AX15)&gt;$AM$4)=TRUE,$AI$4,
1))))</f>
        <v>1</v>
      </c>
      <c r="BD15" s="78">
        <f>IF(AND(ISNUMBER(Synthese!AY15)=FALSE,OR(VALUE($H15)=5,VALUE($H15)=10)=FALSE),1,
IF(AND(ISNUMBER(Synthese!AY15)=FALSE,OR(VALUE($H15)=5,VALUE($H15)=10)=TRUE),$AR$3,
IF(AND(VALUE($H15)=5,ABS($J15-Synthese!AY15)&gt;$AM$3)=TRUE,$AI$3,
IF(AND(VALUE($H15)=10,ABS($J15-Synthese!AY15)&gt;$AM$4)=TRUE,$AI$4,
1))))</f>
        <v>1</v>
      </c>
    </row>
    <row r="16" spans="1:56" ht="135" x14ac:dyDescent="0.25">
      <c r="A16" s="29" t="s">
        <v>149</v>
      </c>
      <c r="B16" s="17" t="str">
        <f>+Synthese!D16</f>
        <v>Agriculture &amp; monde rural</v>
      </c>
      <c r="C16" s="24">
        <v>5.2</v>
      </c>
      <c r="D16" s="11"/>
      <c r="E16" s="15" t="str">
        <f>Synthese!AC16</f>
        <v>–5 : Agriculture libérale / productiviste / orientée compétitivité
+5 : Agriculture fortement régulée / paysanne / interventionniste</v>
      </c>
      <c r="F16" s="16" t="str">
        <f>Synthese!AZ16</f>
        <v>–3 / –2 : Une agriculture entrepreneuriale et productive fondée sur régulation minimale.
–1 / 0 : Un compromis productivité‑écologie sans changement profond du modèle agricole.
+1 / +2 : Un protectionnisme modéré valorisant préférence nationale et souveraineté alimentaire.
+3 / +4 : Une régulation forte des prix, protections PAC et critique du libre‑échange.
+5 : Une transformation agro‑écologique rompant avec le productivisme et renforçant l’action publique.</v>
      </c>
      <c r="G16" s="25" t="str">
        <f>'faire le test'!C23</f>
        <v>03 nécessaire</v>
      </c>
      <c r="H16" s="25" t="str">
        <f t="shared" si="0"/>
        <v>03</v>
      </c>
      <c r="I16" s="76">
        <f t="shared" si="1"/>
        <v>10</v>
      </c>
      <c r="J16" s="38">
        <f>'faire le test'!G23</f>
        <v>0</v>
      </c>
      <c r="K16" s="37">
        <f>IF(ISNUMBER(Synthese!AD16)=FALSE,"",ABS($J16-Synthese!AD16)^2*$H16)</f>
        <v>27</v>
      </c>
      <c r="L16" s="37">
        <f>IF(ISNUMBER(Synthese!AE16)=FALSE,"",ABS($J16-Synthese!AE16)^2*$H16)</f>
        <v>48</v>
      </c>
      <c r="M16" s="37">
        <f>IF(ISNUMBER(Synthese!AF16)=FALSE,"",ABS($J16-Synthese!AF16)^2*$H16)</f>
        <v>48</v>
      </c>
      <c r="N16" s="37">
        <f>IF(ISNUMBER(Synthese!AG16)=FALSE,"",ABS($J16-Synthese!AG16)^2*$H16)</f>
        <v>48</v>
      </c>
      <c r="O16" s="37">
        <f>IF(ISNUMBER(Synthese!AH16)=FALSE,"",ABS($J16-Synthese!AH16)^2*$H16)</f>
        <v>12</v>
      </c>
      <c r="P16" s="37">
        <f>IF(ISNUMBER(Synthese!AI16)=FALSE,"",ABS($J16-Synthese!AI16)^2*$H16)</f>
        <v>75</v>
      </c>
      <c r="Q16" s="37">
        <f>IF(ISNUMBER(Synthese!AJ16)=FALSE,"",ABS($J16-Synthese!AJ16)^2*$H16)</f>
        <v>75</v>
      </c>
      <c r="R16" s="37">
        <f>IF(ISNUMBER(Synthese!AK16)=FALSE,"",ABS($J16-Synthese!AK16)^2*$H16)</f>
        <v>27</v>
      </c>
      <c r="S16" s="37">
        <f>IF(ISNUMBER(Synthese!AL16)=FALSE,"",ABS($J16-Synthese!AL16)^2*$H16)</f>
        <v>48</v>
      </c>
      <c r="T16" s="37">
        <f>IF(ISNUMBER(Synthese!AM16)=FALSE,"",ABS($J16-Synthese!AM16)^2*$H16)</f>
        <v>48</v>
      </c>
      <c r="U16" s="37">
        <f>IF(ISNUMBER(Synthese!AN16)=FALSE,"",ABS($J16-Synthese!AN16)^2*$H16)</f>
        <v>12</v>
      </c>
      <c r="V16" s="37">
        <f>IF(ISNUMBER(Synthese!AO16)=FALSE,"",ABS($J16-Synthese!AO16)^2*$H16)</f>
        <v>3</v>
      </c>
      <c r="W16" s="37">
        <f>IF(ISNUMBER(Synthese!AP16)=FALSE,"",ABS($J16-Synthese!AP16)^2*$H16)</f>
        <v>27</v>
      </c>
      <c r="X16" s="37">
        <f>IF(ISNUMBER(Synthese!AQ16)=FALSE,"",ABS($J16-Synthese!AQ16)^2*$H16)</f>
        <v>12</v>
      </c>
      <c r="Y16" s="37">
        <f>IF(ISNUMBER(Synthese!AR16)=FALSE,"",ABS($J16-Synthese!AR16)^2*$H16)</f>
        <v>27</v>
      </c>
      <c r="Z16" s="37">
        <f>IF(ISNUMBER(Synthese!AS16)=FALSE,"",ABS($J16-Synthese!AS16)^2*$H16)</f>
        <v>12</v>
      </c>
      <c r="AA16" s="37">
        <f>IF(ISNUMBER(Synthese!AT16)=FALSE,"",ABS($J16-Synthese!AT16)^2*$H16)</f>
        <v>27</v>
      </c>
      <c r="AB16" s="37">
        <f>IF(ISNUMBER(Synthese!AU16)=FALSE,"",ABS($J16-Synthese!AU16)^2*$H16)</f>
        <v>0</v>
      </c>
      <c r="AC16" s="37">
        <f>IF(ISNUMBER(Synthese!AV16)=FALSE,"",ABS($J16-Synthese!AV16)^2*$H16)</f>
        <v>3</v>
      </c>
      <c r="AD16" s="37">
        <f>IF(ISNUMBER(Synthese!AW16)=FALSE,"",ABS($J16-Synthese!AW16)^2*$H16)</f>
        <v>3</v>
      </c>
      <c r="AE16" s="37">
        <f>IF(ISNUMBER(Synthese!AX16)=FALSE,"",ABS($J16-Synthese!AX16)^2*$H16)</f>
        <v>3</v>
      </c>
      <c r="AF16" s="37">
        <f>IF(ISNUMBER(Synthese!AY16)=FALSE,"",ABS($J16-Synthese!AY16)^2*$H16)</f>
        <v>0</v>
      </c>
      <c r="AI16" s="78">
        <f>IF(AND(ISNUMBER(Synthese!AD16)=FALSE,OR(VALUE($H16)=5,VALUE($H16)=10)=FALSE),1,
IF(AND(ISNUMBER(Synthese!AD16)=FALSE,OR(VALUE($H16)=5,VALUE($H16)=10)=TRUE),$AR$3,
IF(AND(VALUE($H16)=5,ABS($J16-Synthese!AD16)&gt;$AM$3)=TRUE,$AI$3,
IF(AND(VALUE($H16)=10,ABS($J16-Synthese!AD16)&gt;$AM$4)=TRUE,$AI$4,
1))))</f>
        <v>1</v>
      </c>
      <c r="AJ16" s="78">
        <f>IF(AND(ISNUMBER(Synthese!AE16)=FALSE,OR(VALUE($H16)=5,VALUE($H16)=10)=FALSE),1,
IF(AND(ISNUMBER(Synthese!AE16)=FALSE,OR(VALUE($H16)=5,VALUE($H16)=10)=TRUE),$AR$3,
IF(AND(VALUE($H16)=5,ABS($J16-Synthese!AE16)&gt;$AM$3)=TRUE,$AI$3,
IF(AND(VALUE($H16)=10,ABS($J16-Synthese!AE16)&gt;$AM$4)=TRUE,$AI$4,
1))))</f>
        <v>1</v>
      </c>
      <c r="AK16" s="78">
        <f>IF(AND(ISNUMBER(Synthese!AF16)=FALSE,OR(VALUE($H16)=5,VALUE($H16)=10)=FALSE),1,
IF(AND(ISNUMBER(Synthese!AF16)=FALSE,OR(VALUE($H16)=5,VALUE($H16)=10)=TRUE),$AR$3,
IF(AND(VALUE($H16)=5,ABS($J16-Synthese!AF16)&gt;$AM$3)=TRUE,$AI$3,
IF(AND(VALUE($H16)=10,ABS($J16-Synthese!AF16)&gt;$AM$4)=TRUE,$AI$4,
1))))</f>
        <v>1</v>
      </c>
      <c r="AL16" s="78">
        <f>IF(AND(ISNUMBER(Synthese!AG16)=FALSE,OR(VALUE($H16)=5,VALUE($H16)=10)=FALSE),1,
IF(AND(ISNUMBER(Synthese!AG16)=FALSE,OR(VALUE($H16)=5,VALUE($H16)=10)=TRUE),$AR$3,
IF(AND(VALUE($H16)=5,ABS($J16-Synthese!AG16)&gt;$AM$3)=TRUE,$AI$3,
IF(AND(VALUE($H16)=10,ABS($J16-Synthese!AG16)&gt;$AM$4)=TRUE,$AI$4,
1))))</f>
        <v>1</v>
      </c>
      <c r="AM16" s="78">
        <f>IF(AND(ISNUMBER(Synthese!AH16)=FALSE,OR(VALUE($H16)=5,VALUE($H16)=10)=FALSE),1,
IF(AND(ISNUMBER(Synthese!AH16)=FALSE,OR(VALUE($H16)=5,VALUE($H16)=10)=TRUE),$AR$3,
IF(AND(VALUE($H16)=5,ABS($J16-Synthese!AH16)&gt;$AM$3)=TRUE,$AI$3,
IF(AND(VALUE($H16)=10,ABS($J16-Synthese!AH16)&gt;$AM$4)=TRUE,$AI$4,
1))))</f>
        <v>1</v>
      </c>
      <c r="AN16" s="78">
        <f>IF(AND(ISNUMBER(Synthese!AI16)=FALSE,OR(VALUE($H16)=5,VALUE($H16)=10)=FALSE),1,
IF(AND(ISNUMBER(Synthese!AI16)=FALSE,OR(VALUE($H16)=5,VALUE($H16)=10)=TRUE),$AR$3,
IF(AND(VALUE($H16)=5,ABS($J16-Synthese!AI16)&gt;$AM$3)=TRUE,$AI$3,
IF(AND(VALUE($H16)=10,ABS($J16-Synthese!AI16)&gt;$AM$4)=TRUE,$AI$4,
1))))</f>
        <v>1</v>
      </c>
      <c r="AO16" s="78">
        <f>IF(AND(ISNUMBER(Synthese!AJ16)=FALSE,OR(VALUE($H16)=5,VALUE($H16)=10)=FALSE),1,
IF(AND(ISNUMBER(Synthese!AJ16)=FALSE,OR(VALUE($H16)=5,VALUE($H16)=10)=TRUE),$AR$3,
IF(AND(VALUE($H16)=5,ABS($J16-Synthese!AJ16)&gt;$AM$3)=TRUE,$AI$3,
IF(AND(VALUE($H16)=10,ABS($J16-Synthese!AJ16)&gt;$AM$4)=TRUE,$AI$4,
1))))</f>
        <v>1</v>
      </c>
      <c r="AP16" s="78">
        <f>IF(AND(ISNUMBER(Synthese!AK16)=FALSE,OR(VALUE($H16)=5,VALUE($H16)=10)=FALSE),1,
IF(AND(ISNUMBER(Synthese!AK16)=FALSE,OR(VALUE($H16)=5,VALUE($H16)=10)=TRUE),$AR$3,
IF(AND(VALUE($H16)=5,ABS($J16-Synthese!AK16)&gt;$AM$3)=TRUE,$AI$3,
IF(AND(VALUE($H16)=10,ABS($J16-Synthese!AK16)&gt;$AM$4)=TRUE,$AI$4,
1))))</f>
        <v>1</v>
      </c>
      <c r="AQ16" s="78">
        <f>IF(AND(ISNUMBER(Synthese!AL16)=FALSE,OR(VALUE($H16)=5,VALUE($H16)=10)=FALSE),1,
IF(AND(ISNUMBER(Synthese!AL16)=FALSE,OR(VALUE($H16)=5,VALUE($H16)=10)=TRUE),$AR$3,
IF(AND(VALUE($H16)=5,ABS($J16-Synthese!AL16)&gt;$AM$3)=TRUE,$AI$3,
IF(AND(VALUE($H16)=10,ABS($J16-Synthese!AL16)&gt;$AM$4)=TRUE,$AI$4,
1))))</f>
        <v>1</v>
      </c>
      <c r="AR16" s="78">
        <f>IF(AND(ISNUMBER(Synthese!AM16)=FALSE,OR(VALUE($H16)=5,VALUE($H16)=10)=FALSE),1,
IF(AND(ISNUMBER(Synthese!AM16)=FALSE,OR(VALUE($H16)=5,VALUE($H16)=10)=TRUE),$AR$3,
IF(AND(VALUE($H16)=5,ABS($J16-Synthese!AM16)&gt;$AM$3)=TRUE,$AI$3,
IF(AND(VALUE($H16)=10,ABS($J16-Synthese!AM16)&gt;$AM$4)=TRUE,$AI$4,
1))))</f>
        <v>1</v>
      </c>
      <c r="AS16" s="78">
        <f>IF(AND(ISNUMBER(Synthese!AN16)=FALSE,OR(VALUE($H16)=5,VALUE($H16)=10)=FALSE),1,
IF(AND(ISNUMBER(Synthese!AN16)=FALSE,OR(VALUE($H16)=5,VALUE($H16)=10)=TRUE),$AR$3,
IF(AND(VALUE($H16)=5,ABS($J16-Synthese!AN16)&gt;$AM$3)=TRUE,$AI$3,
IF(AND(VALUE($H16)=10,ABS($J16-Synthese!AN16)&gt;$AM$4)=TRUE,$AI$4,
1))))</f>
        <v>1</v>
      </c>
      <c r="AT16" s="78">
        <f>IF(AND(ISNUMBER(Synthese!AO16)=FALSE,OR(VALUE($H16)=5,VALUE($H16)=10)=FALSE),1,
IF(AND(ISNUMBER(Synthese!AO16)=FALSE,OR(VALUE($H16)=5,VALUE($H16)=10)=TRUE),$AR$3,
IF(AND(VALUE($H16)=5,ABS($J16-Synthese!AO16)&gt;$AM$3)=TRUE,$AI$3,
IF(AND(VALUE($H16)=10,ABS($J16-Synthese!AO16)&gt;$AM$4)=TRUE,$AI$4,
1))))</f>
        <v>1</v>
      </c>
      <c r="AU16" s="78">
        <f>IF(AND(ISNUMBER(Synthese!AP16)=FALSE,OR(VALUE($H16)=5,VALUE($H16)=10)=FALSE),1,
IF(AND(ISNUMBER(Synthese!AP16)=FALSE,OR(VALUE($H16)=5,VALUE($H16)=10)=TRUE),$AR$3,
IF(AND(VALUE($H16)=5,ABS($J16-Synthese!AP16)&gt;$AM$3)=TRUE,$AI$3,
IF(AND(VALUE($H16)=10,ABS($J16-Synthese!AP16)&gt;$AM$4)=TRUE,$AI$4,
1))))</f>
        <v>1</v>
      </c>
      <c r="AV16" s="78">
        <f>IF(AND(ISNUMBER(Synthese!AQ16)=FALSE,OR(VALUE($H16)=5,VALUE($H16)=10)=FALSE),1,
IF(AND(ISNUMBER(Synthese!AQ16)=FALSE,OR(VALUE($H16)=5,VALUE($H16)=10)=TRUE),$AR$3,
IF(AND(VALUE($H16)=5,ABS($J16-Synthese!AQ16)&gt;$AM$3)=TRUE,$AI$3,
IF(AND(VALUE($H16)=10,ABS($J16-Synthese!AQ16)&gt;$AM$4)=TRUE,$AI$4,
1))))</f>
        <v>1</v>
      </c>
      <c r="AW16" s="78">
        <f>IF(AND(ISNUMBER(Synthese!AR16)=FALSE,OR(VALUE($H16)=5,VALUE($H16)=10)=FALSE),1,
IF(AND(ISNUMBER(Synthese!AR16)=FALSE,OR(VALUE($H16)=5,VALUE($H16)=10)=TRUE),$AR$3,
IF(AND(VALUE($H16)=5,ABS($J16-Synthese!AR16)&gt;$AM$3)=TRUE,$AI$3,
IF(AND(VALUE($H16)=10,ABS($J16-Synthese!AR16)&gt;$AM$4)=TRUE,$AI$4,
1))))</f>
        <v>1</v>
      </c>
      <c r="AX16" s="78">
        <f>IF(AND(ISNUMBER(Synthese!AS16)=FALSE,OR(VALUE($H16)=5,VALUE($H16)=10)=FALSE),1,
IF(AND(ISNUMBER(Synthese!AS16)=FALSE,OR(VALUE($H16)=5,VALUE($H16)=10)=TRUE),$AR$3,
IF(AND(VALUE($H16)=5,ABS($J16-Synthese!AS16)&gt;$AM$3)=TRUE,$AI$3,
IF(AND(VALUE($H16)=10,ABS($J16-Synthese!AS16)&gt;$AM$4)=TRUE,$AI$4,
1))))</f>
        <v>1</v>
      </c>
      <c r="AY16" s="78">
        <f>IF(AND(ISNUMBER(Synthese!AT16)=FALSE,OR(VALUE($H16)=5,VALUE($H16)=10)=FALSE),1,
IF(AND(ISNUMBER(Synthese!AT16)=FALSE,OR(VALUE($H16)=5,VALUE($H16)=10)=TRUE),$AR$3,
IF(AND(VALUE($H16)=5,ABS($J16-Synthese!AT16)&gt;$AM$3)=TRUE,$AI$3,
IF(AND(VALUE($H16)=10,ABS($J16-Synthese!AT16)&gt;$AM$4)=TRUE,$AI$4,
1))))</f>
        <v>1</v>
      </c>
      <c r="AZ16" s="78">
        <f>IF(AND(ISNUMBER(Synthese!AU16)=FALSE,OR(VALUE($H16)=5,VALUE($H16)=10)=FALSE),1,
IF(AND(ISNUMBER(Synthese!AU16)=FALSE,OR(VALUE($H16)=5,VALUE($H16)=10)=TRUE),$AR$3,
IF(AND(VALUE($H16)=5,ABS($J16-Synthese!AU16)&gt;$AM$3)=TRUE,$AI$3,
IF(AND(VALUE($H16)=10,ABS($J16-Synthese!AU16)&gt;$AM$4)=TRUE,$AI$4,
1))))</f>
        <v>1</v>
      </c>
      <c r="BA16" s="78">
        <f>IF(AND(ISNUMBER(Synthese!AV16)=FALSE,OR(VALUE($H16)=5,VALUE($H16)=10)=FALSE),1,
IF(AND(ISNUMBER(Synthese!AV16)=FALSE,OR(VALUE($H16)=5,VALUE($H16)=10)=TRUE),$AR$3,
IF(AND(VALUE($H16)=5,ABS($J16-Synthese!AV16)&gt;$AM$3)=TRUE,$AI$3,
IF(AND(VALUE($H16)=10,ABS($J16-Synthese!AV16)&gt;$AM$4)=TRUE,$AI$4,
1))))</f>
        <v>1</v>
      </c>
      <c r="BB16" s="78">
        <f>IF(AND(ISNUMBER(Synthese!AW16)=FALSE,OR(VALUE($H16)=5,VALUE($H16)=10)=FALSE),1,
IF(AND(ISNUMBER(Synthese!AW16)=FALSE,OR(VALUE($H16)=5,VALUE($H16)=10)=TRUE),$AR$3,
IF(AND(VALUE($H16)=5,ABS($J16-Synthese!AW16)&gt;$AM$3)=TRUE,$AI$3,
IF(AND(VALUE($H16)=10,ABS($J16-Synthese!AW16)&gt;$AM$4)=TRUE,$AI$4,
1))))</f>
        <v>1</v>
      </c>
      <c r="BC16" s="78">
        <f>IF(AND(ISNUMBER(Synthese!AX16)=FALSE,OR(VALUE($H16)=5,VALUE($H16)=10)=FALSE),1,
IF(AND(ISNUMBER(Synthese!AX16)=FALSE,OR(VALUE($H16)=5,VALUE($H16)=10)=TRUE),$AR$3,
IF(AND(VALUE($H16)=5,ABS($J16-Synthese!AX16)&gt;$AM$3)=TRUE,$AI$3,
IF(AND(VALUE($H16)=10,ABS($J16-Synthese!AX16)&gt;$AM$4)=TRUE,$AI$4,
1))))</f>
        <v>1</v>
      </c>
      <c r="BD16" s="78">
        <f>IF(AND(ISNUMBER(Synthese!AY16)=FALSE,OR(VALUE($H16)=5,VALUE($H16)=10)=FALSE),1,
IF(AND(ISNUMBER(Synthese!AY16)=FALSE,OR(VALUE($H16)=5,VALUE($H16)=10)=TRUE),$AR$3,
IF(AND(VALUE($H16)=5,ABS($J16-Synthese!AY16)&gt;$AM$3)=TRUE,$AI$3,
IF(AND(VALUE($H16)=10,ABS($J16-Synthese!AY16)&gt;$AM$4)=TRUE,$AI$4,
1))))</f>
        <v>1</v>
      </c>
    </row>
    <row r="17" spans="1:56" ht="135" x14ac:dyDescent="0.25">
      <c r="A17" s="29" t="s">
        <v>154</v>
      </c>
      <c r="B17" s="17" t="str">
        <f>+Synthese!D17</f>
        <v>Eau &amp; biodiversité</v>
      </c>
      <c r="C17" s="24">
        <v>5.3</v>
      </c>
      <c r="D17" s="11"/>
      <c r="E17" s="15" t="str">
        <f>Synthese!AC17</f>
        <v>–5 : Écologie instrumentale / productiviste
+5 : Écologie de protection forte / biens communs</v>
      </c>
      <c r="F17" s="16" t="str">
        <f>Synthese!AZ17</f>
        <v>–5 / –4 : Une approche productiviste priorisant usages économiques et infrastructures.
–3 / –2 : Une politique environnementale modérée sans contraintes écologiques fortes.
–1 / 0 / +1 : Une gestion équilibrée privilégiant protection raisonnable et usages locaux.
+3 / +4 : Une planification écologique protégeant eau, écosystèmes et territoires.
+5 : Une protection stricte de la biodiversité incluant eau comme bien commun et restauration massive</v>
      </c>
      <c r="G17" s="25" t="str">
        <f>'faire le test'!C24</f>
        <v>03 nécessaire</v>
      </c>
      <c r="H17" s="25" t="str">
        <f t="shared" si="0"/>
        <v>03</v>
      </c>
      <c r="I17" s="76">
        <f t="shared" si="1"/>
        <v>10</v>
      </c>
      <c r="J17" s="38">
        <f>'faire le test'!G24</f>
        <v>0</v>
      </c>
      <c r="K17" s="37">
        <f>IF(ISNUMBER(Synthese!AD17)=FALSE,"",ABS($J17-Synthese!AD17)^2*$H17)</f>
        <v>48</v>
      </c>
      <c r="L17" s="37">
        <f>IF(ISNUMBER(Synthese!AE17)=FALSE,"",ABS($J17-Synthese!AE17)^2*$H17)</f>
        <v>75</v>
      </c>
      <c r="M17" s="37">
        <f>IF(ISNUMBER(Synthese!AF17)=FALSE,"",ABS($J17-Synthese!AF17)^2*$H17)</f>
        <v>75</v>
      </c>
      <c r="N17" s="37">
        <f>IF(ISNUMBER(Synthese!AG17)=FALSE,"",ABS($J17-Synthese!AG17)^2*$H17)</f>
        <v>48</v>
      </c>
      <c r="O17" s="37" t="str">
        <f>IF(ISNUMBER(Synthese!AH17)=FALSE,"",ABS($J17-Synthese!AH17)^2*$H17)</f>
        <v/>
      </c>
      <c r="P17" s="37">
        <f>IF(ISNUMBER(Synthese!AI17)=FALSE,"",ABS($J17-Synthese!AI17)^2*$H17)</f>
        <v>75</v>
      </c>
      <c r="Q17" s="37">
        <f>IF(ISNUMBER(Synthese!AJ17)=FALSE,"",ABS($J17-Synthese!AJ17)^2*$H17)</f>
        <v>75</v>
      </c>
      <c r="R17" s="37">
        <f>IF(ISNUMBER(Synthese!AK17)=FALSE,"",ABS($J17-Synthese!AK17)^2*$H17)</f>
        <v>48</v>
      </c>
      <c r="S17" s="37">
        <f>IF(ISNUMBER(Synthese!AL17)=FALSE,"",ABS($J17-Synthese!AL17)^2*$H17)</f>
        <v>75</v>
      </c>
      <c r="T17" s="37">
        <f>IF(ISNUMBER(Synthese!AM17)=FALSE,"",ABS($J17-Synthese!AM17)^2*$H17)</f>
        <v>75</v>
      </c>
      <c r="U17" s="37">
        <f>IF(ISNUMBER(Synthese!AN17)=FALSE,"",ABS($J17-Synthese!AN17)^2*$H17)</f>
        <v>3</v>
      </c>
      <c r="V17" s="37">
        <f>IF(ISNUMBER(Synthese!AO17)=FALSE,"",ABS($J17-Synthese!AO17)^2*$H17)</f>
        <v>3</v>
      </c>
      <c r="W17" s="37">
        <f>IF(ISNUMBER(Synthese!AP17)=FALSE,"",ABS($J17-Synthese!AP17)^2*$H17)</f>
        <v>48</v>
      </c>
      <c r="X17" s="37">
        <f>IF(ISNUMBER(Synthese!AQ17)=FALSE,"",ABS($J17-Synthese!AQ17)^2*$H17)</f>
        <v>3</v>
      </c>
      <c r="Y17" s="37">
        <f>IF(ISNUMBER(Synthese!AR17)=FALSE,"",ABS($J17-Synthese!AR17)^2*$H17)</f>
        <v>3</v>
      </c>
      <c r="Z17" s="37">
        <f>IF(ISNUMBER(Synthese!AS17)=FALSE,"",ABS($J17-Synthese!AS17)^2*$H17)</f>
        <v>3</v>
      </c>
      <c r="AA17" s="37" t="str">
        <f>IF(ISNUMBER(Synthese!AT17)=FALSE,"",ABS($J17-Synthese!AT17)^2*$H17)</f>
        <v/>
      </c>
      <c r="AB17" s="37">
        <f>IF(ISNUMBER(Synthese!AU17)=FALSE,"",ABS($J17-Synthese!AU17)^2*$H17)</f>
        <v>3</v>
      </c>
      <c r="AC17" s="37">
        <f>IF(ISNUMBER(Synthese!AV17)=FALSE,"",ABS($J17-Synthese!AV17)^2*$H17)</f>
        <v>48</v>
      </c>
      <c r="AD17" s="37">
        <f>IF(ISNUMBER(Synthese!AW17)=FALSE,"",ABS($J17-Synthese!AW17)^2*$H17)</f>
        <v>48</v>
      </c>
      <c r="AE17" s="37">
        <f>IF(ISNUMBER(Synthese!AX17)=FALSE,"",ABS($J17-Synthese!AX17)^2*$H17)</f>
        <v>48</v>
      </c>
      <c r="AF17" s="37">
        <f>IF(ISNUMBER(Synthese!AY17)=FALSE,"",ABS($J17-Synthese!AY17)^2*$H17)</f>
        <v>12</v>
      </c>
      <c r="AI17" s="78">
        <f>IF(AND(ISNUMBER(Synthese!AD17)=FALSE,OR(VALUE($H17)=5,VALUE($H17)=10)=FALSE),1,
IF(AND(ISNUMBER(Synthese!AD17)=FALSE,OR(VALUE($H17)=5,VALUE($H17)=10)=TRUE),$AR$3,
IF(AND(VALUE($H17)=5,ABS($J17-Synthese!AD17)&gt;$AM$3)=TRUE,$AI$3,
IF(AND(VALUE($H17)=10,ABS($J17-Synthese!AD17)&gt;$AM$4)=TRUE,$AI$4,
1))))</f>
        <v>1</v>
      </c>
      <c r="AJ17" s="78">
        <f>IF(AND(ISNUMBER(Synthese!AE17)=FALSE,OR(VALUE($H17)=5,VALUE($H17)=10)=FALSE),1,
IF(AND(ISNUMBER(Synthese!AE17)=FALSE,OR(VALUE($H17)=5,VALUE($H17)=10)=TRUE),$AR$3,
IF(AND(VALUE($H17)=5,ABS($J17-Synthese!AE17)&gt;$AM$3)=TRUE,$AI$3,
IF(AND(VALUE($H17)=10,ABS($J17-Synthese!AE17)&gt;$AM$4)=TRUE,$AI$4,
1))))</f>
        <v>1</v>
      </c>
      <c r="AK17" s="78">
        <f>IF(AND(ISNUMBER(Synthese!AF17)=FALSE,OR(VALUE($H17)=5,VALUE($H17)=10)=FALSE),1,
IF(AND(ISNUMBER(Synthese!AF17)=FALSE,OR(VALUE($H17)=5,VALUE($H17)=10)=TRUE),$AR$3,
IF(AND(VALUE($H17)=5,ABS($J17-Synthese!AF17)&gt;$AM$3)=TRUE,$AI$3,
IF(AND(VALUE($H17)=10,ABS($J17-Synthese!AF17)&gt;$AM$4)=TRUE,$AI$4,
1))))</f>
        <v>1</v>
      </c>
      <c r="AL17" s="78">
        <f>IF(AND(ISNUMBER(Synthese!AG17)=FALSE,OR(VALUE($H17)=5,VALUE($H17)=10)=FALSE),1,
IF(AND(ISNUMBER(Synthese!AG17)=FALSE,OR(VALUE($H17)=5,VALUE($H17)=10)=TRUE),$AR$3,
IF(AND(VALUE($H17)=5,ABS($J17-Synthese!AG17)&gt;$AM$3)=TRUE,$AI$3,
IF(AND(VALUE($H17)=10,ABS($J17-Synthese!AG17)&gt;$AM$4)=TRUE,$AI$4,
1))))</f>
        <v>1</v>
      </c>
      <c r="AM17" s="78">
        <f>IF(AND(ISNUMBER(Synthese!AH17)=FALSE,OR(VALUE($H17)=5,VALUE($H17)=10)=FALSE),1,
IF(AND(ISNUMBER(Synthese!AH17)=FALSE,OR(VALUE($H17)=5,VALUE($H17)=10)=TRUE),$AR$3,
IF(AND(VALUE($H17)=5,ABS($J17-Synthese!AH17)&gt;$AM$3)=TRUE,$AI$3,
IF(AND(VALUE($H17)=10,ABS($J17-Synthese!AH17)&gt;$AM$4)=TRUE,$AI$4,
1))))</f>
        <v>1</v>
      </c>
      <c r="AN17" s="78">
        <f>IF(AND(ISNUMBER(Synthese!AI17)=FALSE,OR(VALUE($H17)=5,VALUE($H17)=10)=FALSE),1,
IF(AND(ISNUMBER(Synthese!AI17)=FALSE,OR(VALUE($H17)=5,VALUE($H17)=10)=TRUE),$AR$3,
IF(AND(VALUE($H17)=5,ABS($J17-Synthese!AI17)&gt;$AM$3)=TRUE,$AI$3,
IF(AND(VALUE($H17)=10,ABS($J17-Synthese!AI17)&gt;$AM$4)=TRUE,$AI$4,
1))))</f>
        <v>1</v>
      </c>
      <c r="AO17" s="78">
        <f>IF(AND(ISNUMBER(Synthese!AJ17)=FALSE,OR(VALUE($H17)=5,VALUE($H17)=10)=FALSE),1,
IF(AND(ISNUMBER(Synthese!AJ17)=FALSE,OR(VALUE($H17)=5,VALUE($H17)=10)=TRUE),$AR$3,
IF(AND(VALUE($H17)=5,ABS($J17-Synthese!AJ17)&gt;$AM$3)=TRUE,$AI$3,
IF(AND(VALUE($H17)=10,ABS($J17-Synthese!AJ17)&gt;$AM$4)=TRUE,$AI$4,
1))))</f>
        <v>1</v>
      </c>
      <c r="AP17" s="78">
        <f>IF(AND(ISNUMBER(Synthese!AK17)=FALSE,OR(VALUE($H17)=5,VALUE($H17)=10)=FALSE),1,
IF(AND(ISNUMBER(Synthese!AK17)=FALSE,OR(VALUE($H17)=5,VALUE($H17)=10)=TRUE),$AR$3,
IF(AND(VALUE($H17)=5,ABS($J17-Synthese!AK17)&gt;$AM$3)=TRUE,$AI$3,
IF(AND(VALUE($H17)=10,ABS($J17-Synthese!AK17)&gt;$AM$4)=TRUE,$AI$4,
1))))</f>
        <v>1</v>
      </c>
      <c r="AQ17" s="78">
        <f>IF(AND(ISNUMBER(Synthese!AL17)=FALSE,OR(VALUE($H17)=5,VALUE($H17)=10)=FALSE),1,
IF(AND(ISNUMBER(Synthese!AL17)=FALSE,OR(VALUE($H17)=5,VALUE($H17)=10)=TRUE),$AR$3,
IF(AND(VALUE($H17)=5,ABS($J17-Synthese!AL17)&gt;$AM$3)=TRUE,$AI$3,
IF(AND(VALUE($H17)=10,ABS($J17-Synthese!AL17)&gt;$AM$4)=TRUE,$AI$4,
1))))</f>
        <v>1</v>
      </c>
      <c r="AR17" s="78">
        <f>IF(AND(ISNUMBER(Synthese!AM17)=FALSE,OR(VALUE($H17)=5,VALUE($H17)=10)=FALSE),1,
IF(AND(ISNUMBER(Synthese!AM17)=FALSE,OR(VALUE($H17)=5,VALUE($H17)=10)=TRUE),$AR$3,
IF(AND(VALUE($H17)=5,ABS($J17-Synthese!AM17)&gt;$AM$3)=TRUE,$AI$3,
IF(AND(VALUE($H17)=10,ABS($J17-Synthese!AM17)&gt;$AM$4)=TRUE,$AI$4,
1))))</f>
        <v>1</v>
      </c>
      <c r="AS17" s="78">
        <f>IF(AND(ISNUMBER(Synthese!AN17)=FALSE,OR(VALUE($H17)=5,VALUE($H17)=10)=FALSE),1,
IF(AND(ISNUMBER(Synthese!AN17)=FALSE,OR(VALUE($H17)=5,VALUE($H17)=10)=TRUE),$AR$3,
IF(AND(VALUE($H17)=5,ABS($J17-Synthese!AN17)&gt;$AM$3)=TRUE,$AI$3,
IF(AND(VALUE($H17)=10,ABS($J17-Synthese!AN17)&gt;$AM$4)=TRUE,$AI$4,
1))))</f>
        <v>1</v>
      </c>
      <c r="AT17" s="78">
        <f>IF(AND(ISNUMBER(Synthese!AO17)=FALSE,OR(VALUE($H17)=5,VALUE($H17)=10)=FALSE),1,
IF(AND(ISNUMBER(Synthese!AO17)=FALSE,OR(VALUE($H17)=5,VALUE($H17)=10)=TRUE),$AR$3,
IF(AND(VALUE($H17)=5,ABS($J17-Synthese!AO17)&gt;$AM$3)=TRUE,$AI$3,
IF(AND(VALUE($H17)=10,ABS($J17-Synthese!AO17)&gt;$AM$4)=TRUE,$AI$4,
1))))</f>
        <v>1</v>
      </c>
      <c r="AU17" s="78">
        <f>IF(AND(ISNUMBER(Synthese!AP17)=FALSE,OR(VALUE($H17)=5,VALUE($H17)=10)=FALSE),1,
IF(AND(ISNUMBER(Synthese!AP17)=FALSE,OR(VALUE($H17)=5,VALUE($H17)=10)=TRUE),$AR$3,
IF(AND(VALUE($H17)=5,ABS($J17-Synthese!AP17)&gt;$AM$3)=TRUE,$AI$3,
IF(AND(VALUE($H17)=10,ABS($J17-Synthese!AP17)&gt;$AM$4)=TRUE,$AI$4,
1))))</f>
        <v>1</v>
      </c>
      <c r="AV17" s="78">
        <f>IF(AND(ISNUMBER(Synthese!AQ17)=FALSE,OR(VALUE($H17)=5,VALUE($H17)=10)=FALSE),1,
IF(AND(ISNUMBER(Synthese!AQ17)=FALSE,OR(VALUE($H17)=5,VALUE($H17)=10)=TRUE),$AR$3,
IF(AND(VALUE($H17)=5,ABS($J17-Synthese!AQ17)&gt;$AM$3)=TRUE,$AI$3,
IF(AND(VALUE($H17)=10,ABS($J17-Synthese!AQ17)&gt;$AM$4)=TRUE,$AI$4,
1))))</f>
        <v>1</v>
      </c>
      <c r="AW17" s="78">
        <f>IF(AND(ISNUMBER(Synthese!AR17)=FALSE,OR(VALUE($H17)=5,VALUE($H17)=10)=FALSE),1,
IF(AND(ISNUMBER(Synthese!AR17)=FALSE,OR(VALUE($H17)=5,VALUE($H17)=10)=TRUE),$AR$3,
IF(AND(VALUE($H17)=5,ABS($J17-Synthese!AR17)&gt;$AM$3)=TRUE,$AI$3,
IF(AND(VALUE($H17)=10,ABS($J17-Synthese!AR17)&gt;$AM$4)=TRUE,$AI$4,
1))))</f>
        <v>1</v>
      </c>
      <c r="AX17" s="78">
        <f>IF(AND(ISNUMBER(Synthese!AS17)=FALSE,OR(VALUE($H17)=5,VALUE($H17)=10)=FALSE),1,
IF(AND(ISNUMBER(Synthese!AS17)=FALSE,OR(VALUE($H17)=5,VALUE($H17)=10)=TRUE),$AR$3,
IF(AND(VALUE($H17)=5,ABS($J17-Synthese!AS17)&gt;$AM$3)=TRUE,$AI$3,
IF(AND(VALUE($H17)=10,ABS($J17-Synthese!AS17)&gt;$AM$4)=TRUE,$AI$4,
1))))</f>
        <v>1</v>
      </c>
      <c r="AY17" s="78">
        <f>IF(AND(ISNUMBER(Synthese!AT17)=FALSE,OR(VALUE($H17)=5,VALUE($H17)=10)=FALSE),1,
IF(AND(ISNUMBER(Synthese!AT17)=FALSE,OR(VALUE($H17)=5,VALUE($H17)=10)=TRUE),$AR$3,
IF(AND(VALUE($H17)=5,ABS($J17-Synthese!AT17)&gt;$AM$3)=TRUE,$AI$3,
IF(AND(VALUE($H17)=10,ABS($J17-Synthese!AT17)&gt;$AM$4)=TRUE,$AI$4,
1))))</f>
        <v>1</v>
      </c>
      <c r="AZ17" s="78">
        <f>IF(AND(ISNUMBER(Synthese!AU17)=FALSE,OR(VALUE($H17)=5,VALUE($H17)=10)=FALSE),1,
IF(AND(ISNUMBER(Synthese!AU17)=FALSE,OR(VALUE($H17)=5,VALUE($H17)=10)=TRUE),$AR$3,
IF(AND(VALUE($H17)=5,ABS($J17-Synthese!AU17)&gt;$AM$3)=TRUE,$AI$3,
IF(AND(VALUE($H17)=10,ABS($J17-Synthese!AU17)&gt;$AM$4)=TRUE,$AI$4,
1))))</f>
        <v>1</v>
      </c>
      <c r="BA17" s="78">
        <f>IF(AND(ISNUMBER(Synthese!AV17)=FALSE,OR(VALUE($H17)=5,VALUE($H17)=10)=FALSE),1,
IF(AND(ISNUMBER(Synthese!AV17)=FALSE,OR(VALUE($H17)=5,VALUE($H17)=10)=TRUE),$AR$3,
IF(AND(VALUE($H17)=5,ABS($J17-Synthese!AV17)&gt;$AM$3)=TRUE,$AI$3,
IF(AND(VALUE($H17)=10,ABS($J17-Synthese!AV17)&gt;$AM$4)=TRUE,$AI$4,
1))))</f>
        <v>1</v>
      </c>
      <c r="BB17" s="78">
        <f>IF(AND(ISNUMBER(Synthese!AW17)=FALSE,OR(VALUE($H17)=5,VALUE($H17)=10)=FALSE),1,
IF(AND(ISNUMBER(Synthese!AW17)=FALSE,OR(VALUE($H17)=5,VALUE($H17)=10)=TRUE),$AR$3,
IF(AND(VALUE($H17)=5,ABS($J17-Synthese!AW17)&gt;$AM$3)=TRUE,$AI$3,
IF(AND(VALUE($H17)=10,ABS($J17-Synthese!AW17)&gt;$AM$4)=TRUE,$AI$4,
1))))</f>
        <v>1</v>
      </c>
      <c r="BC17" s="78">
        <f>IF(AND(ISNUMBER(Synthese!AX17)=FALSE,OR(VALUE($H17)=5,VALUE($H17)=10)=FALSE),1,
IF(AND(ISNUMBER(Synthese!AX17)=FALSE,OR(VALUE($H17)=5,VALUE($H17)=10)=TRUE),$AR$3,
IF(AND(VALUE($H17)=5,ABS($J17-Synthese!AX17)&gt;$AM$3)=TRUE,$AI$3,
IF(AND(VALUE($H17)=10,ABS($J17-Synthese!AX17)&gt;$AM$4)=TRUE,$AI$4,
1))))</f>
        <v>1</v>
      </c>
      <c r="BD17" s="78">
        <f>IF(AND(ISNUMBER(Synthese!AY17)=FALSE,OR(VALUE($H17)=5,VALUE($H17)=10)=FALSE),1,
IF(AND(ISNUMBER(Synthese!AY17)=FALSE,OR(VALUE($H17)=5,VALUE($H17)=10)=TRUE),$AR$3,
IF(AND(VALUE($H17)=5,ABS($J17-Synthese!AY17)&gt;$AM$3)=TRUE,$AI$3,
IF(AND(VALUE($H17)=10,ABS($J17-Synthese!AY17)&gt;$AM$4)=TRUE,$AI$4,
1))))</f>
        <v>1</v>
      </c>
    </row>
    <row r="18" spans="1:56" ht="120" x14ac:dyDescent="0.25">
      <c r="A18" s="29" t="s">
        <v>149</v>
      </c>
      <c r="B18" s="17" t="str">
        <f>+Synthese!D18</f>
        <v>PME/TPE &amp; indépendants</v>
      </c>
      <c r="C18" s="24">
        <v>8</v>
      </c>
      <c r="D18" s="11"/>
      <c r="E18" s="15" t="str">
        <f>Synthese!AC18</f>
        <v>–5 : Approche libérale / pro‑entreprises / dérégulation
+5 : Approche interventionniste / protectionniste / conditionnelle</v>
      </c>
      <c r="F18" s="16" t="str">
        <f>Synthese!AZ18</f>
        <v>–5 / –4 : Une ligne pro‑entreprises centrée sur dérégulation fiscale, simplification et baisse massive des charges.
–3 / –2 : Un soutien ciblé via fiscalité stable et normes allégées.
–1 / 0 / +1 : Un pragmatisme équilibré mêlant protection et compétitivité.
+3 / +4 : Un protectionnisme économique orienté vers PME françaises et lutte anti‑dumping.
+5 : Un modèle anticapitaliste rejetant aides publiques et concurrence internationale.</v>
      </c>
      <c r="G18" s="25" t="str">
        <f>'faire le test'!C25</f>
        <v>03 nécessaire</v>
      </c>
      <c r="H18" s="25" t="str">
        <f t="shared" si="0"/>
        <v>03</v>
      </c>
      <c r="I18" s="76">
        <f t="shared" si="1"/>
        <v>10</v>
      </c>
      <c r="J18" s="38">
        <f>'faire le test'!G25</f>
        <v>0</v>
      </c>
      <c r="K18" s="37">
        <f>IF(ISNUMBER(Synthese!AD18)=FALSE,"",ABS($J18-Synthese!AD18)^2*$H18)</f>
        <v>48</v>
      </c>
      <c r="L18" s="37">
        <f>IF(ISNUMBER(Synthese!AE18)=FALSE,"",ABS($J18-Synthese!AE18)^2*$H18)</f>
        <v>12</v>
      </c>
      <c r="M18" s="37">
        <f>IF(ISNUMBER(Synthese!AF18)=FALSE,"",ABS($J18-Synthese!AF18)^2*$H18)</f>
        <v>27</v>
      </c>
      <c r="N18" s="37">
        <f>IF(ISNUMBER(Synthese!AG18)=FALSE,"",ABS($J18-Synthese!AG18)^2*$H18)</f>
        <v>12</v>
      </c>
      <c r="O18" s="37">
        <f>IF(ISNUMBER(Synthese!AH18)=FALSE,"",ABS($J18-Synthese!AH18)^2*$H18)</f>
        <v>48</v>
      </c>
      <c r="P18" s="37">
        <f>IF(ISNUMBER(Synthese!AI18)=FALSE,"",ABS($J18-Synthese!AI18)^2*$H18)</f>
        <v>48</v>
      </c>
      <c r="Q18" s="37">
        <f>IF(ISNUMBER(Synthese!AJ18)=FALSE,"",ABS($J18-Synthese!AJ18)^2*$H18)</f>
        <v>48</v>
      </c>
      <c r="R18" s="37">
        <f>IF(ISNUMBER(Synthese!AK18)=FALSE,"",ABS($J18-Synthese!AK18)^2*$H18)</f>
        <v>12</v>
      </c>
      <c r="S18" s="37">
        <f>IF(ISNUMBER(Synthese!AL18)=FALSE,"",ABS($J18-Synthese!AL18)^2*$H18)</f>
        <v>27</v>
      </c>
      <c r="T18" s="37">
        <f>IF(ISNUMBER(Synthese!AM18)=FALSE,"",ABS($J18-Synthese!AM18)^2*$H18)</f>
        <v>27</v>
      </c>
      <c r="U18" s="37">
        <f>IF(ISNUMBER(Synthese!AN18)=FALSE,"",ABS($J18-Synthese!AN18)^2*$H18)</f>
        <v>75</v>
      </c>
      <c r="V18" s="37">
        <f>IF(ISNUMBER(Synthese!AO18)=FALSE,"",ABS($J18-Synthese!AO18)^2*$H18)</f>
        <v>27</v>
      </c>
      <c r="W18" s="37">
        <f>IF(ISNUMBER(Synthese!AP18)=FALSE,"",ABS($J18-Synthese!AP18)^2*$H18)</f>
        <v>3</v>
      </c>
      <c r="X18" s="37">
        <f>IF(ISNUMBER(Synthese!AQ18)=FALSE,"",ABS($J18-Synthese!AQ18)^2*$H18)</f>
        <v>75</v>
      </c>
      <c r="Y18" s="37">
        <f>IF(ISNUMBER(Synthese!AR18)=FALSE,"",ABS($J18-Synthese!AR18)^2*$H18)</f>
        <v>75</v>
      </c>
      <c r="Z18" s="37">
        <f>IF(ISNUMBER(Synthese!AS18)=FALSE,"",ABS($J18-Synthese!AS18)^2*$H18)</f>
        <v>75</v>
      </c>
      <c r="AA18" s="37">
        <f>IF(ISNUMBER(Synthese!AT18)=FALSE,"",ABS($J18-Synthese!AT18)^2*$H18)</f>
        <v>75</v>
      </c>
      <c r="AB18" s="37">
        <f>IF(ISNUMBER(Synthese!AU18)=FALSE,"",ABS($J18-Synthese!AU18)^2*$H18)</f>
        <v>3</v>
      </c>
      <c r="AC18" s="37">
        <f>IF(ISNUMBER(Synthese!AV18)=FALSE,"",ABS($J18-Synthese!AV18)^2*$H18)</f>
        <v>12</v>
      </c>
      <c r="AD18" s="37">
        <f>IF(ISNUMBER(Synthese!AW18)=FALSE,"",ABS($J18-Synthese!AW18)^2*$H18)</f>
        <v>12</v>
      </c>
      <c r="AE18" s="37">
        <f>IF(ISNUMBER(Synthese!AX18)=FALSE,"",ABS($J18-Synthese!AX18)^2*$H18)</f>
        <v>75</v>
      </c>
      <c r="AF18" s="37">
        <f>IF(ISNUMBER(Synthese!AY18)=FALSE,"",ABS($J18-Synthese!AY18)^2*$H18)</f>
        <v>12</v>
      </c>
      <c r="AI18" s="78">
        <f>IF(AND(ISNUMBER(Synthese!AD18)=FALSE,OR(VALUE($H18)=5,VALUE($H18)=10)=FALSE),1,
IF(AND(ISNUMBER(Synthese!AD18)=FALSE,OR(VALUE($H18)=5,VALUE($H18)=10)=TRUE),$AR$3,
IF(AND(VALUE($H18)=5,ABS($J18-Synthese!AD18)&gt;$AM$3)=TRUE,$AI$3,
IF(AND(VALUE($H18)=10,ABS($J18-Synthese!AD18)&gt;$AM$4)=TRUE,$AI$4,
1))))</f>
        <v>1</v>
      </c>
      <c r="AJ18" s="78">
        <f>IF(AND(ISNUMBER(Synthese!AE18)=FALSE,OR(VALUE($H18)=5,VALUE($H18)=10)=FALSE),1,
IF(AND(ISNUMBER(Synthese!AE18)=FALSE,OR(VALUE($H18)=5,VALUE($H18)=10)=TRUE),$AR$3,
IF(AND(VALUE($H18)=5,ABS($J18-Synthese!AE18)&gt;$AM$3)=TRUE,$AI$3,
IF(AND(VALUE($H18)=10,ABS($J18-Synthese!AE18)&gt;$AM$4)=TRUE,$AI$4,
1))))</f>
        <v>1</v>
      </c>
      <c r="AK18" s="78">
        <f>IF(AND(ISNUMBER(Synthese!AF18)=FALSE,OR(VALUE($H18)=5,VALUE($H18)=10)=FALSE),1,
IF(AND(ISNUMBER(Synthese!AF18)=FALSE,OR(VALUE($H18)=5,VALUE($H18)=10)=TRUE),$AR$3,
IF(AND(VALUE($H18)=5,ABS($J18-Synthese!AF18)&gt;$AM$3)=TRUE,$AI$3,
IF(AND(VALUE($H18)=10,ABS($J18-Synthese!AF18)&gt;$AM$4)=TRUE,$AI$4,
1))))</f>
        <v>1</v>
      </c>
      <c r="AL18" s="78">
        <f>IF(AND(ISNUMBER(Synthese!AG18)=FALSE,OR(VALUE($H18)=5,VALUE($H18)=10)=FALSE),1,
IF(AND(ISNUMBER(Synthese!AG18)=FALSE,OR(VALUE($H18)=5,VALUE($H18)=10)=TRUE),$AR$3,
IF(AND(VALUE($H18)=5,ABS($J18-Synthese!AG18)&gt;$AM$3)=TRUE,$AI$3,
IF(AND(VALUE($H18)=10,ABS($J18-Synthese!AG18)&gt;$AM$4)=TRUE,$AI$4,
1))))</f>
        <v>1</v>
      </c>
      <c r="AM18" s="78">
        <f>IF(AND(ISNUMBER(Synthese!AH18)=FALSE,OR(VALUE($H18)=5,VALUE($H18)=10)=FALSE),1,
IF(AND(ISNUMBER(Synthese!AH18)=FALSE,OR(VALUE($H18)=5,VALUE($H18)=10)=TRUE),$AR$3,
IF(AND(VALUE($H18)=5,ABS($J18-Synthese!AH18)&gt;$AM$3)=TRUE,$AI$3,
IF(AND(VALUE($H18)=10,ABS($J18-Synthese!AH18)&gt;$AM$4)=TRUE,$AI$4,
1))))</f>
        <v>1</v>
      </c>
      <c r="AN18" s="78">
        <f>IF(AND(ISNUMBER(Synthese!AI18)=FALSE,OR(VALUE($H18)=5,VALUE($H18)=10)=FALSE),1,
IF(AND(ISNUMBER(Synthese!AI18)=FALSE,OR(VALUE($H18)=5,VALUE($H18)=10)=TRUE),$AR$3,
IF(AND(VALUE($H18)=5,ABS($J18-Synthese!AI18)&gt;$AM$3)=TRUE,$AI$3,
IF(AND(VALUE($H18)=10,ABS($J18-Synthese!AI18)&gt;$AM$4)=TRUE,$AI$4,
1))))</f>
        <v>1</v>
      </c>
      <c r="AO18" s="78">
        <f>IF(AND(ISNUMBER(Synthese!AJ18)=FALSE,OR(VALUE($H18)=5,VALUE($H18)=10)=FALSE),1,
IF(AND(ISNUMBER(Synthese!AJ18)=FALSE,OR(VALUE($H18)=5,VALUE($H18)=10)=TRUE),$AR$3,
IF(AND(VALUE($H18)=5,ABS($J18-Synthese!AJ18)&gt;$AM$3)=TRUE,$AI$3,
IF(AND(VALUE($H18)=10,ABS($J18-Synthese!AJ18)&gt;$AM$4)=TRUE,$AI$4,
1))))</f>
        <v>1</v>
      </c>
      <c r="AP18" s="78">
        <f>IF(AND(ISNUMBER(Synthese!AK18)=FALSE,OR(VALUE($H18)=5,VALUE($H18)=10)=FALSE),1,
IF(AND(ISNUMBER(Synthese!AK18)=FALSE,OR(VALUE($H18)=5,VALUE($H18)=10)=TRUE),$AR$3,
IF(AND(VALUE($H18)=5,ABS($J18-Synthese!AK18)&gt;$AM$3)=TRUE,$AI$3,
IF(AND(VALUE($H18)=10,ABS($J18-Synthese!AK18)&gt;$AM$4)=TRUE,$AI$4,
1))))</f>
        <v>1</v>
      </c>
      <c r="AQ18" s="78">
        <f>IF(AND(ISNUMBER(Synthese!AL18)=FALSE,OR(VALUE($H18)=5,VALUE($H18)=10)=FALSE),1,
IF(AND(ISNUMBER(Synthese!AL18)=FALSE,OR(VALUE($H18)=5,VALUE($H18)=10)=TRUE),$AR$3,
IF(AND(VALUE($H18)=5,ABS($J18-Synthese!AL18)&gt;$AM$3)=TRUE,$AI$3,
IF(AND(VALUE($H18)=10,ABS($J18-Synthese!AL18)&gt;$AM$4)=TRUE,$AI$4,
1))))</f>
        <v>1</v>
      </c>
      <c r="AR18" s="78">
        <f>IF(AND(ISNUMBER(Synthese!AM18)=FALSE,OR(VALUE($H18)=5,VALUE($H18)=10)=FALSE),1,
IF(AND(ISNUMBER(Synthese!AM18)=FALSE,OR(VALUE($H18)=5,VALUE($H18)=10)=TRUE),$AR$3,
IF(AND(VALUE($H18)=5,ABS($J18-Synthese!AM18)&gt;$AM$3)=TRUE,$AI$3,
IF(AND(VALUE($H18)=10,ABS($J18-Synthese!AM18)&gt;$AM$4)=TRUE,$AI$4,
1))))</f>
        <v>1</v>
      </c>
      <c r="AS18" s="78">
        <f>IF(AND(ISNUMBER(Synthese!AN18)=FALSE,OR(VALUE($H18)=5,VALUE($H18)=10)=FALSE),1,
IF(AND(ISNUMBER(Synthese!AN18)=FALSE,OR(VALUE($H18)=5,VALUE($H18)=10)=TRUE),$AR$3,
IF(AND(VALUE($H18)=5,ABS($J18-Synthese!AN18)&gt;$AM$3)=TRUE,$AI$3,
IF(AND(VALUE($H18)=10,ABS($J18-Synthese!AN18)&gt;$AM$4)=TRUE,$AI$4,
1))))</f>
        <v>1</v>
      </c>
      <c r="AT18" s="78">
        <f>IF(AND(ISNUMBER(Synthese!AO18)=FALSE,OR(VALUE($H18)=5,VALUE($H18)=10)=FALSE),1,
IF(AND(ISNUMBER(Synthese!AO18)=FALSE,OR(VALUE($H18)=5,VALUE($H18)=10)=TRUE),$AR$3,
IF(AND(VALUE($H18)=5,ABS($J18-Synthese!AO18)&gt;$AM$3)=TRUE,$AI$3,
IF(AND(VALUE($H18)=10,ABS($J18-Synthese!AO18)&gt;$AM$4)=TRUE,$AI$4,
1))))</f>
        <v>1</v>
      </c>
      <c r="AU18" s="78">
        <f>IF(AND(ISNUMBER(Synthese!AP18)=FALSE,OR(VALUE($H18)=5,VALUE($H18)=10)=FALSE),1,
IF(AND(ISNUMBER(Synthese!AP18)=FALSE,OR(VALUE($H18)=5,VALUE($H18)=10)=TRUE),$AR$3,
IF(AND(VALUE($H18)=5,ABS($J18-Synthese!AP18)&gt;$AM$3)=TRUE,$AI$3,
IF(AND(VALUE($H18)=10,ABS($J18-Synthese!AP18)&gt;$AM$4)=TRUE,$AI$4,
1))))</f>
        <v>1</v>
      </c>
      <c r="AV18" s="78">
        <f>IF(AND(ISNUMBER(Synthese!AQ18)=FALSE,OR(VALUE($H18)=5,VALUE($H18)=10)=FALSE),1,
IF(AND(ISNUMBER(Synthese!AQ18)=FALSE,OR(VALUE($H18)=5,VALUE($H18)=10)=TRUE),$AR$3,
IF(AND(VALUE($H18)=5,ABS($J18-Synthese!AQ18)&gt;$AM$3)=TRUE,$AI$3,
IF(AND(VALUE($H18)=10,ABS($J18-Synthese!AQ18)&gt;$AM$4)=TRUE,$AI$4,
1))))</f>
        <v>1</v>
      </c>
      <c r="AW18" s="78">
        <f>IF(AND(ISNUMBER(Synthese!AR18)=FALSE,OR(VALUE($H18)=5,VALUE($H18)=10)=FALSE),1,
IF(AND(ISNUMBER(Synthese!AR18)=FALSE,OR(VALUE($H18)=5,VALUE($H18)=10)=TRUE),$AR$3,
IF(AND(VALUE($H18)=5,ABS($J18-Synthese!AR18)&gt;$AM$3)=TRUE,$AI$3,
IF(AND(VALUE($H18)=10,ABS($J18-Synthese!AR18)&gt;$AM$4)=TRUE,$AI$4,
1))))</f>
        <v>1</v>
      </c>
      <c r="AX18" s="78">
        <f>IF(AND(ISNUMBER(Synthese!AS18)=FALSE,OR(VALUE($H18)=5,VALUE($H18)=10)=FALSE),1,
IF(AND(ISNUMBER(Synthese!AS18)=FALSE,OR(VALUE($H18)=5,VALUE($H18)=10)=TRUE),$AR$3,
IF(AND(VALUE($H18)=5,ABS($J18-Synthese!AS18)&gt;$AM$3)=TRUE,$AI$3,
IF(AND(VALUE($H18)=10,ABS($J18-Synthese!AS18)&gt;$AM$4)=TRUE,$AI$4,
1))))</f>
        <v>1</v>
      </c>
      <c r="AY18" s="78">
        <f>IF(AND(ISNUMBER(Synthese!AT18)=FALSE,OR(VALUE($H18)=5,VALUE($H18)=10)=FALSE),1,
IF(AND(ISNUMBER(Synthese!AT18)=FALSE,OR(VALUE($H18)=5,VALUE($H18)=10)=TRUE),$AR$3,
IF(AND(VALUE($H18)=5,ABS($J18-Synthese!AT18)&gt;$AM$3)=TRUE,$AI$3,
IF(AND(VALUE($H18)=10,ABS($J18-Synthese!AT18)&gt;$AM$4)=TRUE,$AI$4,
1))))</f>
        <v>1</v>
      </c>
      <c r="AZ18" s="78">
        <f>IF(AND(ISNUMBER(Synthese!AU18)=FALSE,OR(VALUE($H18)=5,VALUE($H18)=10)=FALSE),1,
IF(AND(ISNUMBER(Synthese!AU18)=FALSE,OR(VALUE($H18)=5,VALUE($H18)=10)=TRUE),$AR$3,
IF(AND(VALUE($H18)=5,ABS($J18-Synthese!AU18)&gt;$AM$3)=TRUE,$AI$3,
IF(AND(VALUE($H18)=10,ABS($J18-Synthese!AU18)&gt;$AM$4)=TRUE,$AI$4,
1))))</f>
        <v>1</v>
      </c>
      <c r="BA18" s="78">
        <f>IF(AND(ISNUMBER(Synthese!AV18)=FALSE,OR(VALUE($H18)=5,VALUE($H18)=10)=FALSE),1,
IF(AND(ISNUMBER(Synthese!AV18)=FALSE,OR(VALUE($H18)=5,VALUE($H18)=10)=TRUE),$AR$3,
IF(AND(VALUE($H18)=5,ABS($J18-Synthese!AV18)&gt;$AM$3)=TRUE,$AI$3,
IF(AND(VALUE($H18)=10,ABS($J18-Synthese!AV18)&gt;$AM$4)=TRUE,$AI$4,
1))))</f>
        <v>1</v>
      </c>
      <c r="BB18" s="78">
        <f>IF(AND(ISNUMBER(Synthese!AW18)=FALSE,OR(VALUE($H18)=5,VALUE($H18)=10)=FALSE),1,
IF(AND(ISNUMBER(Synthese!AW18)=FALSE,OR(VALUE($H18)=5,VALUE($H18)=10)=TRUE),$AR$3,
IF(AND(VALUE($H18)=5,ABS($J18-Synthese!AW18)&gt;$AM$3)=TRUE,$AI$3,
IF(AND(VALUE($H18)=10,ABS($J18-Synthese!AW18)&gt;$AM$4)=TRUE,$AI$4,
1))))</f>
        <v>1</v>
      </c>
      <c r="BC18" s="78">
        <f>IF(AND(ISNUMBER(Synthese!AX18)=FALSE,OR(VALUE($H18)=5,VALUE($H18)=10)=FALSE),1,
IF(AND(ISNUMBER(Synthese!AX18)=FALSE,OR(VALUE($H18)=5,VALUE($H18)=10)=TRUE),$AR$3,
IF(AND(VALUE($H18)=5,ABS($J18-Synthese!AX18)&gt;$AM$3)=TRUE,$AI$3,
IF(AND(VALUE($H18)=10,ABS($J18-Synthese!AX18)&gt;$AM$4)=TRUE,$AI$4,
1))))</f>
        <v>1</v>
      </c>
      <c r="BD18" s="78">
        <f>IF(AND(ISNUMBER(Synthese!AY18)=FALSE,OR(VALUE($H18)=5,VALUE($H18)=10)=FALSE),1,
IF(AND(ISNUMBER(Synthese!AY18)=FALSE,OR(VALUE($H18)=5,VALUE($H18)=10)=TRUE),$AR$3,
IF(AND(VALUE($H18)=5,ABS($J18-Synthese!AY18)&gt;$AM$3)=TRUE,$AI$3,
IF(AND(VALUE($H18)=10,ABS($J18-Synthese!AY18)&gt;$AM$4)=TRUE,$AI$4,
1))))</f>
        <v>1</v>
      </c>
    </row>
    <row r="19" spans="1:56" ht="135" x14ac:dyDescent="0.25">
      <c r="A19" s="29" t="s">
        <v>154</v>
      </c>
      <c r="B19" s="17" t="str">
        <f>+Synthese!D19</f>
        <v>Transports &amp; mobilité</v>
      </c>
      <c r="C19" s="24">
        <v>8.1</v>
      </c>
      <c r="D19" s="11"/>
      <c r="E19" s="15" t="str">
        <f>Synthese!AC19</f>
        <v>–5 : Mobilité automobile prioritaire / anti‑contraintes
+5 : Mobilité sobre / service public / décarbonation forte</v>
      </c>
      <c r="F19" s="16" t="str">
        <f>Synthese!AZ19</f>
        <v>–5 / –4 : Une priorité donnée à la voiture, au carburant et aux infrastructures routières.
–3 / –2 : Une mobilité pragmatique encourageant véhicules propres sans contrainte forte.
–1 / 0 / +1 : Un équilibre entre route, transports publics et transition progressive.
+3 / +4 : Une priorité au ferroviaire, à la mobilité décarbonée et aux transports publics.
+5 : Une mobilité sobre intégrant gratuité, réduction du trafic aérien et politiques massives d’investissement.</v>
      </c>
      <c r="G19" s="25" t="str">
        <f>'faire le test'!C26</f>
        <v>03 nécessaire</v>
      </c>
      <c r="H19" s="25" t="str">
        <f t="shared" si="0"/>
        <v>03</v>
      </c>
      <c r="I19" s="76">
        <f t="shared" si="1"/>
        <v>10</v>
      </c>
      <c r="J19" s="38">
        <f>'faire le test'!G26</f>
        <v>0</v>
      </c>
      <c r="K19" s="37">
        <f>IF(ISNUMBER(Synthese!AD19)=FALSE,"",ABS($J19-Synthese!AD19)^2*$H19)</f>
        <v>48</v>
      </c>
      <c r="L19" s="37">
        <f>IF(ISNUMBER(Synthese!AE19)=FALSE,"",ABS($J19-Synthese!AE19)^2*$H19)</f>
        <v>48</v>
      </c>
      <c r="M19" s="37">
        <f>IF(ISNUMBER(Synthese!AF19)=FALSE,"",ABS($J19-Synthese!AF19)^2*$H19)</f>
        <v>75</v>
      </c>
      <c r="N19" s="37">
        <f>IF(ISNUMBER(Synthese!AG19)=FALSE,"",ABS($J19-Synthese!AG19)^2*$H19)</f>
        <v>48</v>
      </c>
      <c r="O19" s="37">
        <f>IF(ISNUMBER(Synthese!AH19)=FALSE,"",ABS($J19-Synthese!AH19)^2*$H19)</f>
        <v>75</v>
      </c>
      <c r="P19" s="37">
        <f>IF(ISNUMBER(Synthese!AI19)=FALSE,"",ABS($J19-Synthese!AI19)^2*$H19)</f>
        <v>75</v>
      </c>
      <c r="Q19" s="37">
        <f>IF(ISNUMBER(Synthese!AJ19)=FALSE,"",ABS($J19-Synthese!AJ19)^2*$H19)</f>
        <v>75</v>
      </c>
      <c r="R19" s="37">
        <f>IF(ISNUMBER(Synthese!AK19)=FALSE,"",ABS($J19-Synthese!AK19)^2*$H19)</f>
        <v>27</v>
      </c>
      <c r="S19" s="37">
        <f>IF(ISNUMBER(Synthese!AL19)=FALSE,"",ABS($J19-Synthese!AL19)^2*$H19)</f>
        <v>75</v>
      </c>
      <c r="T19" s="37">
        <f>IF(ISNUMBER(Synthese!AM19)=FALSE,"",ABS($J19-Synthese!AM19)^2*$H19)</f>
        <v>75</v>
      </c>
      <c r="U19" s="37">
        <f>IF(ISNUMBER(Synthese!AN19)=FALSE,"",ABS($J19-Synthese!AN19)^2*$H19)</f>
        <v>12</v>
      </c>
      <c r="V19" s="37">
        <f>IF(ISNUMBER(Synthese!AO19)=FALSE,"",ABS($J19-Synthese!AO19)^2*$H19)</f>
        <v>3</v>
      </c>
      <c r="W19" s="37">
        <f>IF(ISNUMBER(Synthese!AP19)=FALSE,"",ABS($J19-Synthese!AP19)^2*$H19)</f>
        <v>12</v>
      </c>
      <c r="X19" s="37">
        <f>IF(ISNUMBER(Synthese!AQ19)=FALSE,"",ABS($J19-Synthese!AQ19)^2*$H19)</f>
        <v>3</v>
      </c>
      <c r="Y19" s="37">
        <f>IF(ISNUMBER(Synthese!AR19)=FALSE,"",ABS($J19-Synthese!AR19)^2*$H19)</f>
        <v>12</v>
      </c>
      <c r="Z19" s="37">
        <f>IF(ISNUMBER(Synthese!AS19)=FALSE,"",ABS($J19-Synthese!AS19)^2*$H19)</f>
        <v>3</v>
      </c>
      <c r="AA19" s="37" t="str">
        <f>IF(ISNUMBER(Synthese!AT19)=FALSE,"",ABS($J19-Synthese!AT19)^2*$H19)</f>
        <v/>
      </c>
      <c r="AB19" s="37">
        <f>IF(ISNUMBER(Synthese!AU19)=FALSE,"",ABS($J19-Synthese!AU19)^2*$H19)</f>
        <v>48</v>
      </c>
      <c r="AC19" s="37">
        <f>IF(ISNUMBER(Synthese!AV19)=FALSE,"",ABS($J19-Synthese!AV19)^2*$H19)</f>
        <v>48</v>
      </c>
      <c r="AD19" s="37">
        <f>IF(ISNUMBER(Synthese!AW19)=FALSE,"",ABS($J19-Synthese!AW19)^2*$H19)</f>
        <v>48</v>
      </c>
      <c r="AE19" s="37">
        <f>IF(ISNUMBER(Synthese!AX19)=FALSE,"",ABS($J19-Synthese!AX19)^2*$H19)</f>
        <v>75</v>
      </c>
      <c r="AF19" s="37">
        <f>IF(ISNUMBER(Synthese!AY19)=FALSE,"",ABS($J19-Synthese!AY19)^2*$H19)</f>
        <v>3</v>
      </c>
      <c r="AI19" s="78">
        <f>IF(AND(ISNUMBER(Synthese!AD19)=FALSE,OR(VALUE($H19)=5,VALUE($H19)=10)=FALSE),1,
IF(AND(ISNUMBER(Synthese!AD19)=FALSE,OR(VALUE($H19)=5,VALUE($H19)=10)=TRUE),$AR$3,
IF(AND(VALUE($H19)=5,ABS($J19-Synthese!AD19)&gt;$AM$3)=TRUE,$AI$3,
IF(AND(VALUE($H19)=10,ABS($J19-Synthese!AD19)&gt;$AM$4)=TRUE,$AI$4,
1))))</f>
        <v>1</v>
      </c>
      <c r="AJ19" s="78">
        <f>IF(AND(ISNUMBER(Synthese!AE19)=FALSE,OR(VALUE($H19)=5,VALUE($H19)=10)=FALSE),1,
IF(AND(ISNUMBER(Synthese!AE19)=FALSE,OR(VALUE($H19)=5,VALUE($H19)=10)=TRUE),$AR$3,
IF(AND(VALUE($H19)=5,ABS($J19-Synthese!AE19)&gt;$AM$3)=TRUE,$AI$3,
IF(AND(VALUE($H19)=10,ABS($J19-Synthese!AE19)&gt;$AM$4)=TRUE,$AI$4,
1))))</f>
        <v>1</v>
      </c>
      <c r="AK19" s="78">
        <f>IF(AND(ISNUMBER(Synthese!AF19)=FALSE,OR(VALUE($H19)=5,VALUE($H19)=10)=FALSE),1,
IF(AND(ISNUMBER(Synthese!AF19)=FALSE,OR(VALUE($H19)=5,VALUE($H19)=10)=TRUE),$AR$3,
IF(AND(VALUE($H19)=5,ABS($J19-Synthese!AF19)&gt;$AM$3)=TRUE,$AI$3,
IF(AND(VALUE($H19)=10,ABS($J19-Synthese!AF19)&gt;$AM$4)=TRUE,$AI$4,
1))))</f>
        <v>1</v>
      </c>
      <c r="AL19" s="78">
        <f>IF(AND(ISNUMBER(Synthese!AG19)=FALSE,OR(VALUE($H19)=5,VALUE($H19)=10)=FALSE),1,
IF(AND(ISNUMBER(Synthese!AG19)=FALSE,OR(VALUE($H19)=5,VALUE($H19)=10)=TRUE),$AR$3,
IF(AND(VALUE($H19)=5,ABS($J19-Synthese!AG19)&gt;$AM$3)=TRUE,$AI$3,
IF(AND(VALUE($H19)=10,ABS($J19-Synthese!AG19)&gt;$AM$4)=TRUE,$AI$4,
1))))</f>
        <v>1</v>
      </c>
      <c r="AM19" s="78">
        <f>IF(AND(ISNUMBER(Synthese!AH19)=FALSE,OR(VALUE($H19)=5,VALUE($H19)=10)=FALSE),1,
IF(AND(ISNUMBER(Synthese!AH19)=FALSE,OR(VALUE($H19)=5,VALUE($H19)=10)=TRUE),$AR$3,
IF(AND(VALUE($H19)=5,ABS($J19-Synthese!AH19)&gt;$AM$3)=TRUE,$AI$3,
IF(AND(VALUE($H19)=10,ABS($J19-Synthese!AH19)&gt;$AM$4)=TRUE,$AI$4,
1))))</f>
        <v>1</v>
      </c>
      <c r="AN19" s="78">
        <f>IF(AND(ISNUMBER(Synthese!AI19)=FALSE,OR(VALUE($H19)=5,VALUE($H19)=10)=FALSE),1,
IF(AND(ISNUMBER(Synthese!AI19)=FALSE,OR(VALUE($H19)=5,VALUE($H19)=10)=TRUE),$AR$3,
IF(AND(VALUE($H19)=5,ABS($J19-Synthese!AI19)&gt;$AM$3)=TRUE,$AI$3,
IF(AND(VALUE($H19)=10,ABS($J19-Synthese!AI19)&gt;$AM$4)=TRUE,$AI$4,
1))))</f>
        <v>1</v>
      </c>
      <c r="AO19" s="78">
        <f>IF(AND(ISNUMBER(Synthese!AJ19)=FALSE,OR(VALUE($H19)=5,VALUE($H19)=10)=FALSE),1,
IF(AND(ISNUMBER(Synthese!AJ19)=FALSE,OR(VALUE($H19)=5,VALUE($H19)=10)=TRUE),$AR$3,
IF(AND(VALUE($H19)=5,ABS($J19-Synthese!AJ19)&gt;$AM$3)=TRUE,$AI$3,
IF(AND(VALUE($H19)=10,ABS($J19-Synthese!AJ19)&gt;$AM$4)=TRUE,$AI$4,
1))))</f>
        <v>1</v>
      </c>
      <c r="AP19" s="78">
        <f>IF(AND(ISNUMBER(Synthese!AK19)=FALSE,OR(VALUE($H19)=5,VALUE($H19)=10)=FALSE),1,
IF(AND(ISNUMBER(Synthese!AK19)=FALSE,OR(VALUE($H19)=5,VALUE($H19)=10)=TRUE),$AR$3,
IF(AND(VALUE($H19)=5,ABS($J19-Synthese!AK19)&gt;$AM$3)=TRUE,$AI$3,
IF(AND(VALUE($H19)=10,ABS($J19-Synthese!AK19)&gt;$AM$4)=TRUE,$AI$4,
1))))</f>
        <v>1</v>
      </c>
      <c r="AQ19" s="78">
        <f>IF(AND(ISNUMBER(Synthese!AL19)=FALSE,OR(VALUE($H19)=5,VALUE($H19)=10)=FALSE),1,
IF(AND(ISNUMBER(Synthese!AL19)=FALSE,OR(VALUE($H19)=5,VALUE($H19)=10)=TRUE),$AR$3,
IF(AND(VALUE($H19)=5,ABS($J19-Synthese!AL19)&gt;$AM$3)=TRUE,$AI$3,
IF(AND(VALUE($H19)=10,ABS($J19-Synthese!AL19)&gt;$AM$4)=TRUE,$AI$4,
1))))</f>
        <v>1</v>
      </c>
      <c r="AR19" s="78">
        <f>IF(AND(ISNUMBER(Synthese!AM19)=FALSE,OR(VALUE($H19)=5,VALUE($H19)=10)=FALSE),1,
IF(AND(ISNUMBER(Synthese!AM19)=FALSE,OR(VALUE($H19)=5,VALUE($H19)=10)=TRUE),$AR$3,
IF(AND(VALUE($H19)=5,ABS($J19-Synthese!AM19)&gt;$AM$3)=TRUE,$AI$3,
IF(AND(VALUE($H19)=10,ABS($J19-Synthese!AM19)&gt;$AM$4)=TRUE,$AI$4,
1))))</f>
        <v>1</v>
      </c>
      <c r="AS19" s="78">
        <f>IF(AND(ISNUMBER(Synthese!AN19)=FALSE,OR(VALUE($H19)=5,VALUE($H19)=10)=FALSE),1,
IF(AND(ISNUMBER(Synthese!AN19)=FALSE,OR(VALUE($H19)=5,VALUE($H19)=10)=TRUE),$AR$3,
IF(AND(VALUE($H19)=5,ABS($J19-Synthese!AN19)&gt;$AM$3)=TRUE,$AI$3,
IF(AND(VALUE($H19)=10,ABS($J19-Synthese!AN19)&gt;$AM$4)=TRUE,$AI$4,
1))))</f>
        <v>1</v>
      </c>
      <c r="AT19" s="78">
        <f>IF(AND(ISNUMBER(Synthese!AO19)=FALSE,OR(VALUE($H19)=5,VALUE($H19)=10)=FALSE),1,
IF(AND(ISNUMBER(Synthese!AO19)=FALSE,OR(VALUE($H19)=5,VALUE($H19)=10)=TRUE),$AR$3,
IF(AND(VALUE($H19)=5,ABS($J19-Synthese!AO19)&gt;$AM$3)=TRUE,$AI$3,
IF(AND(VALUE($H19)=10,ABS($J19-Synthese!AO19)&gt;$AM$4)=TRUE,$AI$4,
1))))</f>
        <v>1</v>
      </c>
      <c r="AU19" s="78">
        <f>IF(AND(ISNUMBER(Synthese!AP19)=FALSE,OR(VALUE($H19)=5,VALUE($H19)=10)=FALSE),1,
IF(AND(ISNUMBER(Synthese!AP19)=FALSE,OR(VALUE($H19)=5,VALUE($H19)=10)=TRUE),$AR$3,
IF(AND(VALUE($H19)=5,ABS($J19-Synthese!AP19)&gt;$AM$3)=TRUE,$AI$3,
IF(AND(VALUE($H19)=10,ABS($J19-Synthese!AP19)&gt;$AM$4)=TRUE,$AI$4,
1))))</f>
        <v>1</v>
      </c>
      <c r="AV19" s="78">
        <f>IF(AND(ISNUMBER(Synthese!AQ19)=FALSE,OR(VALUE($H19)=5,VALUE($H19)=10)=FALSE),1,
IF(AND(ISNUMBER(Synthese!AQ19)=FALSE,OR(VALUE($H19)=5,VALUE($H19)=10)=TRUE),$AR$3,
IF(AND(VALUE($H19)=5,ABS($J19-Synthese!AQ19)&gt;$AM$3)=TRUE,$AI$3,
IF(AND(VALUE($H19)=10,ABS($J19-Synthese!AQ19)&gt;$AM$4)=TRUE,$AI$4,
1))))</f>
        <v>1</v>
      </c>
      <c r="AW19" s="78">
        <f>IF(AND(ISNUMBER(Synthese!AR19)=FALSE,OR(VALUE($H19)=5,VALUE($H19)=10)=FALSE),1,
IF(AND(ISNUMBER(Synthese!AR19)=FALSE,OR(VALUE($H19)=5,VALUE($H19)=10)=TRUE),$AR$3,
IF(AND(VALUE($H19)=5,ABS($J19-Synthese!AR19)&gt;$AM$3)=TRUE,$AI$3,
IF(AND(VALUE($H19)=10,ABS($J19-Synthese!AR19)&gt;$AM$4)=TRUE,$AI$4,
1))))</f>
        <v>1</v>
      </c>
      <c r="AX19" s="78">
        <f>IF(AND(ISNUMBER(Synthese!AS19)=FALSE,OR(VALUE($H19)=5,VALUE($H19)=10)=FALSE),1,
IF(AND(ISNUMBER(Synthese!AS19)=FALSE,OR(VALUE($H19)=5,VALUE($H19)=10)=TRUE),$AR$3,
IF(AND(VALUE($H19)=5,ABS($J19-Synthese!AS19)&gt;$AM$3)=TRUE,$AI$3,
IF(AND(VALUE($H19)=10,ABS($J19-Synthese!AS19)&gt;$AM$4)=TRUE,$AI$4,
1))))</f>
        <v>1</v>
      </c>
      <c r="AY19" s="78">
        <f>IF(AND(ISNUMBER(Synthese!AT19)=FALSE,OR(VALUE($H19)=5,VALUE($H19)=10)=FALSE),1,
IF(AND(ISNUMBER(Synthese!AT19)=FALSE,OR(VALUE($H19)=5,VALUE($H19)=10)=TRUE),$AR$3,
IF(AND(VALUE($H19)=5,ABS($J19-Synthese!AT19)&gt;$AM$3)=TRUE,$AI$3,
IF(AND(VALUE($H19)=10,ABS($J19-Synthese!AT19)&gt;$AM$4)=TRUE,$AI$4,
1))))</f>
        <v>1</v>
      </c>
      <c r="AZ19" s="78">
        <f>IF(AND(ISNUMBER(Synthese!AU19)=FALSE,OR(VALUE($H19)=5,VALUE($H19)=10)=FALSE),1,
IF(AND(ISNUMBER(Synthese!AU19)=FALSE,OR(VALUE($H19)=5,VALUE($H19)=10)=TRUE),$AR$3,
IF(AND(VALUE($H19)=5,ABS($J19-Synthese!AU19)&gt;$AM$3)=TRUE,$AI$3,
IF(AND(VALUE($H19)=10,ABS($J19-Synthese!AU19)&gt;$AM$4)=TRUE,$AI$4,
1))))</f>
        <v>1</v>
      </c>
      <c r="BA19" s="78">
        <f>IF(AND(ISNUMBER(Synthese!AV19)=FALSE,OR(VALUE($H19)=5,VALUE($H19)=10)=FALSE),1,
IF(AND(ISNUMBER(Synthese!AV19)=FALSE,OR(VALUE($H19)=5,VALUE($H19)=10)=TRUE),$AR$3,
IF(AND(VALUE($H19)=5,ABS($J19-Synthese!AV19)&gt;$AM$3)=TRUE,$AI$3,
IF(AND(VALUE($H19)=10,ABS($J19-Synthese!AV19)&gt;$AM$4)=TRUE,$AI$4,
1))))</f>
        <v>1</v>
      </c>
      <c r="BB19" s="78">
        <f>IF(AND(ISNUMBER(Synthese!AW19)=FALSE,OR(VALUE($H19)=5,VALUE($H19)=10)=FALSE),1,
IF(AND(ISNUMBER(Synthese!AW19)=FALSE,OR(VALUE($H19)=5,VALUE($H19)=10)=TRUE),$AR$3,
IF(AND(VALUE($H19)=5,ABS($J19-Synthese!AW19)&gt;$AM$3)=TRUE,$AI$3,
IF(AND(VALUE($H19)=10,ABS($J19-Synthese!AW19)&gt;$AM$4)=TRUE,$AI$4,
1))))</f>
        <v>1</v>
      </c>
      <c r="BC19" s="78">
        <f>IF(AND(ISNUMBER(Synthese!AX19)=FALSE,OR(VALUE($H19)=5,VALUE($H19)=10)=FALSE),1,
IF(AND(ISNUMBER(Synthese!AX19)=FALSE,OR(VALUE($H19)=5,VALUE($H19)=10)=TRUE),$AR$3,
IF(AND(VALUE($H19)=5,ABS($J19-Synthese!AX19)&gt;$AM$3)=TRUE,$AI$3,
IF(AND(VALUE($H19)=10,ABS($J19-Synthese!AX19)&gt;$AM$4)=TRUE,$AI$4,
1))))</f>
        <v>1</v>
      </c>
      <c r="BD19" s="78">
        <f>IF(AND(ISNUMBER(Synthese!AY19)=FALSE,OR(VALUE($H19)=5,VALUE($H19)=10)=FALSE),1,
IF(AND(ISNUMBER(Synthese!AY19)=FALSE,OR(VALUE($H19)=5,VALUE($H19)=10)=TRUE),$AR$3,
IF(AND(VALUE($H19)=5,ABS($J19-Synthese!AY19)&gt;$AM$3)=TRUE,$AI$3,
IF(AND(VALUE($H19)=10,ABS($J19-Synthese!AY19)&gt;$AM$4)=TRUE,$AI$4,
1))))</f>
        <v>1</v>
      </c>
    </row>
    <row r="20" spans="1:56" ht="75" x14ac:dyDescent="0.25">
      <c r="A20" s="29" t="s">
        <v>149</v>
      </c>
      <c r="B20" s="17" t="str">
        <f>+Synthese!D20</f>
        <v>Règles financières (marchés/banques)</v>
      </c>
      <c r="C20" s="24">
        <v>10</v>
      </c>
      <c r="D20" s="11"/>
      <c r="E20" s="15" t="str">
        <f>Synthese!AC20</f>
        <v>–5 : Ligne libérale / pro‑marchés / dérégulation
+5 : Ligne interventionniste / anti‑finance / contrôle public fort</v>
      </c>
      <c r="F20" s="16" t="str">
        <f>Synthese!AZ20</f>
        <v>–5 / –4 : Dérégulation financière large et priorité à la compétitivité.
–3 / –2 : Régulation minimale favorisant investissement et innovation.
–1 / 0 / +1 : Cadre financier modéré avec contrôle limité.
+3 / +4 : Régulation renforcée contre rentes et spéculation.
+5 : Contrôle public fort incluant nationalisation ou sortie des marchés spéculatifs.</v>
      </c>
      <c r="G20" s="25" t="str">
        <f>'faire le test'!C27</f>
        <v>03 nécessaire</v>
      </c>
      <c r="H20" s="25" t="str">
        <f t="shared" si="0"/>
        <v>03</v>
      </c>
      <c r="I20" s="76">
        <f t="shared" si="1"/>
        <v>10</v>
      </c>
      <c r="J20" s="38">
        <f>'faire le test'!G27</f>
        <v>0</v>
      </c>
      <c r="K20" s="37">
        <f>IF(ISNUMBER(Synthese!AD20)=FALSE,"",ABS($J20-Synthese!AD20)^2*$H20)</f>
        <v>75</v>
      </c>
      <c r="L20" s="37">
        <f>IF(ISNUMBER(Synthese!AE20)=FALSE,"",ABS($J20-Synthese!AE20)^2*$H20)</f>
        <v>75</v>
      </c>
      <c r="M20" s="37">
        <f>IF(ISNUMBER(Synthese!AF20)=FALSE,"",ABS($J20-Synthese!AF20)^2*$H20)</f>
        <v>75</v>
      </c>
      <c r="N20" s="37">
        <f>IF(ISNUMBER(Synthese!AG20)=FALSE,"",ABS($J20-Synthese!AG20)^2*$H20)</f>
        <v>48</v>
      </c>
      <c r="O20" s="37">
        <f>IF(ISNUMBER(Synthese!AH20)=FALSE,"",ABS($J20-Synthese!AH20)^2*$H20)</f>
        <v>75</v>
      </c>
      <c r="P20" s="37">
        <f>IF(ISNUMBER(Synthese!AI20)=FALSE,"",ABS($J20-Synthese!AI20)^2*$H20)</f>
        <v>75</v>
      </c>
      <c r="Q20" s="37">
        <f>IF(ISNUMBER(Synthese!AJ20)=FALSE,"",ABS($J20-Synthese!AJ20)^2*$H20)</f>
        <v>75</v>
      </c>
      <c r="R20" s="37">
        <f>IF(ISNUMBER(Synthese!AK20)=FALSE,"",ABS($J20-Synthese!AK20)^2*$H20)</f>
        <v>48</v>
      </c>
      <c r="S20" s="37">
        <f>IF(ISNUMBER(Synthese!AL20)=FALSE,"",ABS($J20-Synthese!AL20)^2*$H20)</f>
        <v>75</v>
      </c>
      <c r="T20" s="37">
        <f>IF(ISNUMBER(Synthese!AM20)=FALSE,"",ABS($J20-Synthese!AM20)^2*$H20)</f>
        <v>75</v>
      </c>
      <c r="U20" s="37">
        <f>IF(ISNUMBER(Synthese!AN20)=FALSE,"",ABS($J20-Synthese!AN20)^2*$H20)</f>
        <v>27</v>
      </c>
      <c r="V20" s="37">
        <f>IF(ISNUMBER(Synthese!AO20)=FALSE,"",ABS($J20-Synthese!AO20)^2*$H20)</f>
        <v>3</v>
      </c>
      <c r="W20" s="37">
        <f>IF(ISNUMBER(Synthese!AP20)=FALSE,"",ABS($J20-Synthese!AP20)^2*$H20)</f>
        <v>0</v>
      </c>
      <c r="X20" s="37">
        <f>IF(ISNUMBER(Synthese!AQ20)=FALSE,"",ABS($J20-Synthese!AQ20)^2*$H20)</f>
        <v>48</v>
      </c>
      <c r="Y20" s="37">
        <f>IF(ISNUMBER(Synthese!AR20)=FALSE,"",ABS($J20-Synthese!AR20)^2*$H20)</f>
        <v>75</v>
      </c>
      <c r="Z20" s="37">
        <f>IF(ISNUMBER(Synthese!AS20)=FALSE,"",ABS($J20-Synthese!AS20)^2*$H20)</f>
        <v>48</v>
      </c>
      <c r="AA20" s="37" t="str">
        <f>IF(ISNUMBER(Synthese!AT20)=FALSE,"",ABS($J20-Synthese!AT20)^2*$H20)</f>
        <v/>
      </c>
      <c r="AB20" s="37">
        <f>IF(ISNUMBER(Synthese!AU20)=FALSE,"",ABS($J20-Synthese!AU20)^2*$H20)</f>
        <v>27</v>
      </c>
      <c r="AC20" s="37">
        <f>IF(ISNUMBER(Synthese!AV20)=FALSE,"",ABS($J20-Synthese!AV20)^2*$H20)</f>
        <v>27</v>
      </c>
      <c r="AD20" s="37">
        <f>IF(ISNUMBER(Synthese!AW20)=FALSE,"",ABS($J20-Synthese!AW20)^2*$H20)</f>
        <v>27</v>
      </c>
      <c r="AE20" s="37">
        <f>IF(ISNUMBER(Synthese!AX20)=FALSE,"",ABS($J20-Synthese!AX20)^2*$H20)</f>
        <v>27</v>
      </c>
      <c r="AF20" s="37">
        <f>IF(ISNUMBER(Synthese!AY20)=FALSE,"",ABS($J20-Synthese!AY20)^2*$H20)</f>
        <v>27</v>
      </c>
      <c r="AI20" s="78">
        <f>IF(AND(ISNUMBER(Synthese!AD20)=FALSE,OR(VALUE($H20)=5,VALUE($H20)=10)=FALSE),1,
IF(AND(ISNUMBER(Synthese!AD20)=FALSE,OR(VALUE($H20)=5,VALUE($H20)=10)=TRUE),$AR$3,
IF(AND(VALUE($H20)=5,ABS($J20-Synthese!AD20)&gt;$AM$3)=TRUE,$AI$3,
IF(AND(VALUE($H20)=10,ABS($J20-Synthese!AD20)&gt;$AM$4)=TRUE,$AI$4,
1))))</f>
        <v>1</v>
      </c>
      <c r="AJ20" s="78">
        <f>IF(AND(ISNUMBER(Synthese!AE20)=FALSE,OR(VALUE($H20)=5,VALUE($H20)=10)=FALSE),1,
IF(AND(ISNUMBER(Synthese!AE20)=FALSE,OR(VALUE($H20)=5,VALUE($H20)=10)=TRUE),$AR$3,
IF(AND(VALUE($H20)=5,ABS($J20-Synthese!AE20)&gt;$AM$3)=TRUE,$AI$3,
IF(AND(VALUE($H20)=10,ABS($J20-Synthese!AE20)&gt;$AM$4)=TRUE,$AI$4,
1))))</f>
        <v>1</v>
      </c>
      <c r="AK20" s="78">
        <f>IF(AND(ISNUMBER(Synthese!AF20)=FALSE,OR(VALUE($H20)=5,VALUE($H20)=10)=FALSE),1,
IF(AND(ISNUMBER(Synthese!AF20)=FALSE,OR(VALUE($H20)=5,VALUE($H20)=10)=TRUE),$AR$3,
IF(AND(VALUE($H20)=5,ABS($J20-Synthese!AF20)&gt;$AM$3)=TRUE,$AI$3,
IF(AND(VALUE($H20)=10,ABS($J20-Synthese!AF20)&gt;$AM$4)=TRUE,$AI$4,
1))))</f>
        <v>1</v>
      </c>
      <c r="AL20" s="78">
        <f>IF(AND(ISNUMBER(Synthese!AG20)=FALSE,OR(VALUE($H20)=5,VALUE($H20)=10)=FALSE),1,
IF(AND(ISNUMBER(Synthese!AG20)=FALSE,OR(VALUE($H20)=5,VALUE($H20)=10)=TRUE),$AR$3,
IF(AND(VALUE($H20)=5,ABS($J20-Synthese!AG20)&gt;$AM$3)=TRUE,$AI$3,
IF(AND(VALUE($H20)=10,ABS($J20-Synthese!AG20)&gt;$AM$4)=TRUE,$AI$4,
1))))</f>
        <v>1</v>
      </c>
      <c r="AM20" s="78">
        <f>IF(AND(ISNUMBER(Synthese!AH20)=FALSE,OR(VALUE($H20)=5,VALUE($H20)=10)=FALSE),1,
IF(AND(ISNUMBER(Synthese!AH20)=FALSE,OR(VALUE($H20)=5,VALUE($H20)=10)=TRUE),$AR$3,
IF(AND(VALUE($H20)=5,ABS($J20-Synthese!AH20)&gt;$AM$3)=TRUE,$AI$3,
IF(AND(VALUE($H20)=10,ABS($J20-Synthese!AH20)&gt;$AM$4)=TRUE,$AI$4,
1))))</f>
        <v>1</v>
      </c>
      <c r="AN20" s="78">
        <f>IF(AND(ISNUMBER(Synthese!AI20)=FALSE,OR(VALUE($H20)=5,VALUE($H20)=10)=FALSE),1,
IF(AND(ISNUMBER(Synthese!AI20)=FALSE,OR(VALUE($H20)=5,VALUE($H20)=10)=TRUE),$AR$3,
IF(AND(VALUE($H20)=5,ABS($J20-Synthese!AI20)&gt;$AM$3)=TRUE,$AI$3,
IF(AND(VALUE($H20)=10,ABS($J20-Synthese!AI20)&gt;$AM$4)=TRUE,$AI$4,
1))))</f>
        <v>1</v>
      </c>
      <c r="AO20" s="78">
        <f>IF(AND(ISNUMBER(Synthese!AJ20)=FALSE,OR(VALUE($H20)=5,VALUE($H20)=10)=FALSE),1,
IF(AND(ISNUMBER(Synthese!AJ20)=FALSE,OR(VALUE($H20)=5,VALUE($H20)=10)=TRUE),$AR$3,
IF(AND(VALUE($H20)=5,ABS($J20-Synthese!AJ20)&gt;$AM$3)=TRUE,$AI$3,
IF(AND(VALUE($H20)=10,ABS($J20-Synthese!AJ20)&gt;$AM$4)=TRUE,$AI$4,
1))))</f>
        <v>1</v>
      </c>
      <c r="AP20" s="78">
        <f>IF(AND(ISNUMBER(Synthese!AK20)=FALSE,OR(VALUE($H20)=5,VALUE($H20)=10)=FALSE),1,
IF(AND(ISNUMBER(Synthese!AK20)=FALSE,OR(VALUE($H20)=5,VALUE($H20)=10)=TRUE),$AR$3,
IF(AND(VALUE($H20)=5,ABS($J20-Synthese!AK20)&gt;$AM$3)=TRUE,$AI$3,
IF(AND(VALUE($H20)=10,ABS($J20-Synthese!AK20)&gt;$AM$4)=TRUE,$AI$4,
1))))</f>
        <v>1</v>
      </c>
      <c r="AQ20" s="78">
        <f>IF(AND(ISNUMBER(Synthese!AL20)=FALSE,OR(VALUE($H20)=5,VALUE($H20)=10)=FALSE),1,
IF(AND(ISNUMBER(Synthese!AL20)=FALSE,OR(VALUE($H20)=5,VALUE($H20)=10)=TRUE),$AR$3,
IF(AND(VALUE($H20)=5,ABS($J20-Synthese!AL20)&gt;$AM$3)=TRUE,$AI$3,
IF(AND(VALUE($H20)=10,ABS($J20-Synthese!AL20)&gt;$AM$4)=TRUE,$AI$4,
1))))</f>
        <v>1</v>
      </c>
      <c r="AR20" s="78">
        <f>IF(AND(ISNUMBER(Synthese!AM20)=FALSE,OR(VALUE($H20)=5,VALUE($H20)=10)=FALSE),1,
IF(AND(ISNUMBER(Synthese!AM20)=FALSE,OR(VALUE($H20)=5,VALUE($H20)=10)=TRUE),$AR$3,
IF(AND(VALUE($H20)=5,ABS($J20-Synthese!AM20)&gt;$AM$3)=TRUE,$AI$3,
IF(AND(VALUE($H20)=10,ABS($J20-Synthese!AM20)&gt;$AM$4)=TRUE,$AI$4,
1))))</f>
        <v>1</v>
      </c>
      <c r="AS20" s="78">
        <f>IF(AND(ISNUMBER(Synthese!AN20)=FALSE,OR(VALUE($H20)=5,VALUE($H20)=10)=FALSE),1,
IF(AND(ISNUMBER(Synthese!AN20)=FALSE,OR(VALUE($H20)=5,VALUE($H20)=10)=TRUE),$AR$3,
IF(AND(VALUE($H20)=5,ABS($J20-Synthese!AN20)&gt;$AM$3)=TRUE,$AI$3,
IF(AND(VALUE($H20)=10,ABS($J20-Synthese!AN20)&gt;$AM$4)=TRUE,$AI$4,
1))))</f>
        <v>1</v>
      </c>
      <c r="AT20" s="78">
        <f>IF(AND(ISNUMBER(Synthese!AO20)=FALSE,OR(VALUE($H20)=5,VALUE($H20)=10)=FALSE),1,
IF(AND(ISNUMBER(Synthese!AO20)=FALSE,OR(VALUE($H20)=5,VALUE($H20)=10)=TRUE),$AR$3,
IF(AND(VALUE($H20)=5,ABS($J20-Synthese!AO20)&gt;$AM$3)=TRUE,$AI$3,
IF(AND(VALUE($H20)=10,ABS($J20-Synthese!AO20)&gt;$AM$4)=TRUE,$AI$4,
1))))</f>
        <v>1</v>
      </c>
      <c r="AU20" s="78">
        <f>IF(AND(ISNUMBER(Synthese!AP20)=FALSE,OR(VALUE($H20)=5,VALUE($H20)=10)=FALSE),1,
IF(AND(ISNUMBER(Synthese!AP20)=FALSE,OR(VALUE($H20)=5,VALUE($H20)=10)=TRUE),$AR$3,
IF(AND(VALUE($H20)=5,ABS($J20-Synthese!AP20)&gt;$AM$3)=TRUE,$AI$3,
IF(AND(VALUE($H20)=10,ABS($J20-Synthese!AP20)&gt;$AM$4)=TRUE,$AI$4,
1))))</f>
        <v>1</v>
      </c>
      <c r="AV20" s="78">
        <f>IF(AND(ISNUMBER(Synthese!AQ20)=FALSE,OR(VALUE($H20)=5,VALUE($H20)=10)=FALSE),1,
IF(AND(ISNUMBER(Synthese!AQ20)=FALSE,OR(VALUE($H20)=5,VALUE($H20)=10)=TRUE),$AR$3,
IF(AND(VALUE($H20)=5,ABS($J20-Synthese!AQ20)&gt;$AM$3)=TRUE,$AI$3,
IF(AND(VALUE($H20)=10,ABS($J20-Synthese!AQ20)&gt;$AM$4)=TRUE,$AI$4,
1))))</f>
        <v>1</v>
      </c>
      <c r="AW20" s="78">
        <f>IF(AND(ISNUMBER(Synthese!AR20)=FALSE,OR(VALUE($H20)=5,VALUE($H20)=10)=FALSE),1,
IF(AND(ISNUMBER(Synthese!AR20)=FALSE,OR(VALUE($H20)=5,VALUE($H20)=10)=TRUE),$AR$3,
IF(AND(VALUE($H20)=5,ABS($J20-Synthese!AR20)&gt;$AM$3)=TRUE,$AI$3,
IF(AND(VALUE($H20)=10,ABS($J20-Synthese!AR20)&gt;$AM$4)=TRUE,$AI$4,
1))))</f>
        <v>1</v>
      </c>
      <c r="AX20" s="78">
        <f>IF(AND(ISNUMBER(Synthese!AS20)=FALSE,OR(VALUE($H20)=5,VALUE($H20)=10)=FALSE),1,
IF(AND(ISNUMBER(Synthese!AS20)=FALSE,OR(VALUE($H20)=5,VALUE($H20)=10)=TRUE),$AR$3,
IF(AND(VALUE($H20)=5,ABS($J20-Synthese!AS20)&gt;$AM$3)=TRUE,$AI$3,
IF(AND(VALUE($H20)=10,ABS($J20-Synthese!AS20)&gt;$AM$4)=TRUE,$AI$4,
1))))</f>
        <v>1</v>
      </c>
      <c r="AY20" s="78">
        <f>IF(AND(ISNUMBER(Synthese!AT20)=FALSE,OR(VALUE($H20)=5,VALUE($H20)=10)=FALSE),1,
IF(AND(ISNUMBER(Synthese!AT20)=FALSE,OR(VALUE($H20)=5,VALUE($H20)=10)=TRUE),$AR$3,
IF(AND(VALUE($H20)=5,ABS($J20-Synthese!AT20)&gt;$AM$3)=TRUE,$AI$3,
IF(AND(VALUE($H20)=10,ABS($J20-Synthese!AT20)&gt;$AM$4)=TRUE,$AI$4,
1))))</f>
        <v>1</v>
      </c>
      <c r="AZ20" s="78">
        <f>IF(AND(ISNUMBER(Synthese!AU20)=FALSE,OR(VALUE($H20)=5,VALUE($H20)=10)=FALSE),1,
IF(AND(ISNUMBER(Synthese!AU20)=FALSE,OR(VALUE($H20)=5,VALUE($H20)=10)=TRUE),$AR$3,
IF(AND(VALUE($H20)=5,ABS($J20-Synthese!AU20)&gt;$AM$3)=TRUE,$AI$3,
IF(AND(VALUE($H20)=10,ABS($J20-Synthese!AU20)&gt;$AM$4)=TRUE,$AI$4,
1))))</f>
        <v>1</v>
      </c>
      <c r="BA20" s="78">
        <f>IF(AND(ISNUMBER(Synthese!AV20)=FALSE,OR(VALUE($H20)=5,VALUE($H20)=10)=FALSE),1,
IF(AND(ISNUMBER(Synthese!AV20)=FALSE,OR(VALUE($H20)=5,VALUE($H20)=10)=TRUE),$AR$3,
IF(AND(VALUE($H20)=5,ABS($J20-Synthese!AV20)&gt;$AM$3)=TRUE,$AI$3,
IF(AND(VALUE($H20)=10,ABS($J20-Synthese!AV20)&gt;$AM$4)=TRUE,$AI$4,
1))))</f>
        <v>1</v>
      </c>
      <c r="BB20" s="78">
        <f>IF(AND(ISNUMBER(Synthese!AW20)=FALSE,OR(VALUE($H20)=5,VALUE($H20)=10)=FALSE),1,
IF(AND(ISNUMBER(Synthese!AW20)=FALSE,OR(VALUE($H20)=5,VALUE($H20)=10)=TRUE),$AR$3,
IF(AND(VALUE($H20)=5,ABS($J20-Synthese!AW20)&gt;$AM$3)=TRUE,$AI$3,
IF(AND(VALUE($H20)=10,ABS($J20-Synthese!AW20)&gt;$AM$4)=TRUE,$AI$4,
1))))</f>
        <v>1</v>
      </c>
      <c r="BC20" s="78">
        <f>IF(AND(ISNUMBER(Synthese!AX20)=FALSE,OR(VALUE($H20)=5,VALUE($H20)=10)=FALSE),1,
IF(AND(ISNUMBER(Synthese!AX20)=FALSE,OR(VALUE($H20)=5,VALUE($H20)=10)=TRUE),$AR$3,
IF(AND(VALUE($H20)=5,ABS($J20-Synthese!AX20)&gt;$AM$3)=TRUE,$AI$3,
IF(AND(VALUE($H20)=10,ABS($J20-Synthese!AX20)&gt;$AM$4)=TRUE,$AI$4,
1))))</f>
        <v>1</v>
      </c>
      <c r="BD20" s="78">
        <f>IF(AND(ISNUMBER(Synthese!AY20)=FALSE,OR(VALUE($H20)=5,VALUE($H20)=10)=FALSE),1,
IF(AND(ISNUMBER(Synthese!AY20)=FALSE,OR(VALUE($H20)=5,VALUE($H20)=10)=TRUE),$AR$3,
IF(AND(VALUE($H20)=5,ABS($J20-Synthese!AY20)&gt;$AM$3)=TRUE,$AI$3,
IF(AND(VALUE($H20)=10,ABS($J20-Synthese!AY20)&gt;$AM$4)=TRUE,$AI$4,
1))))</f>
        <v>1</v>
      </c>
    </row>
    <row r="21" spans="1:56" ht="75" x14ac:dyDescent="0.25">
      <c r="A21" s="29" t="s">
        <v>149</v>
      </c>
      <c r="B21" s="17" t="str">
        <f>+Synthese!D21</f>
        <v>Commerce extérieur &amp; compétitivité</v>
      </c>
      <c r="C21" s="24">
        <v>10.1</v>
      </c>
      <c r="D21" s="11"/>
      <c r="E21" s="15" t="str">
        <f>Synthese!AC21</f>
        <v>–5 : Libre‑échange / compétitivité‑prix / dérégulation
+5 : Protectionnisme fort / juste‑échange / souveraineté commerciale</v>
      </c>
      <c r="F21" s="16" t="str">
        <f>Synthese!AZ21</f>
        <v>–5 / –4 : Libre‑échange maximal et normes allégées pour exportateurs.
–3 / –2 : Libre‑échange sous conditions et défense commerciale modérée.
–1 / 0 / +1 : Approche équilibrée centrée compétitivité + clauses miroir.
+3 / +4 : Protectionnisme structuré : Buy European, taxe carbone, réciprocité.
+5 : Rupture totale : sortie libre‑échange, planification ou économie autarcique.</v>
      </c>
      <c r="G21" s="25" t="str">
        <f>'faire le test'!C28</f>
        <v>03 nécessaire</v>
      </c>
      <c r="H21" s="25" t="str">
        <f t="shared" si="0"/>
        <v>03</v>
      </c>
      <c r="I21" s="76">
        <f t="shared" si="1"/>
        <v>10</v>
      </c>
      <c r="J21" s="38">
        <f>'faire le test'!G28</f>
        <v>0</v>
      </c>
      <c r="K21" s="37">
        <f>IF(ISNUMBER(Synthese!AD21)=FALSE,"",ABS($J21-Synthese!AD21)^2*$H21)</f>
        <v>27</v>
      </c>
      <c r="L21" s="37">
        <f>IF(ISNUMBER(Synthese!AE21)=FALSE,"",ABS($J21-Synthese!AE21)^2*$H21)</f>
        <v>48</v>
      </c>
      <c r="M21" s="37">
        <f>IF(ISNUMBER(Synthese!AF21)=FALSE,"",ABS($J21-Synthese!AF21)^2*$H21)</f>
        <v>27</v>
      </c>
      <c r="N21" s="37">
        <f>IF(ISNUMBER(Synthese!AG21)=FALSE,"",ABS($J21-Synthese!AG21)^2*$H21)</f>
        <v>48</v>
      </c>
      <c r="O21" s="37">
        <f>IF(ISNUMBER(Synthese!AH21)=FALSE,"",ABS($J21-Synthese!AH21)^2*$H21)</f>
        <v>48</v>
      </c>
      <c r="P21" s="37">
        <f>IF(ISNUMBER(Synthese!AI21)=FALSE,"",ABS($J21-Synthese!AI21)^2*$H21)</f>
        <v>48</v>
      </c>
      <c r="Q21" s="37">
        <f>IF(ISNUMBER(Synthese!AJ21)=FALSE,"",ABS($J21-Synthese!AJ21)^2*$H21)</f>
        <v>48</v>
      </c>
      <c r="R21" s="37">
        <f>IF(ISNUMBER(Synthese!AK21)=FALSE,"",ABS($J21-Synthese!AK21)^2*$H21)</f>
        <v>27</v>
      </c>
      <c r="S21" s="37">
        <f>IF(ISNUMBER(Synthese!AL21)=FALSE,"",ABS($J21-Synthese!AL21)^2*$H21)</f>
        <v>27</v>
      </c>
      <c r="T21" s="37">
        <f>IF(ISNUMBER(Synthese!AM21)=FALSE,"",ABS($J21-Synthese!AM21)^2*$H21)</f>
        <v>48</v>
      </c>
      <c r="U21" s="37">
        <f>IF(ISNUMBER(Synthese!AN21)=FALSE,"",ABS($J21-Synthese!AN21)^2*$H21)</f>
        <v>27</v>
      </c>
      <c r="V21" s="37">
        <f>IF(ISNUMBER(Synthese!AO21)=FALSE,"",ABS($J21-Synthese!AO21)^2*$H21)</f>
        <v>12</v>
      </c>
      <c r="W21" s="37">
        <f>IF(ISNUMBER(Synthese!AP21)=FALSE,"",ABS($J21-Synthese!AP21)^2*$H21)</f>
        <v>3</v>
      </c>
      <c r="X21" s="37">
        <f>IF(ISNUMBER(Synthese!AQ21)=FALSE,"",ABS($J21-Synthese!AQ21)^2*$H21)</f>
        <v>27</v>
      </c>
      <c r="Y21" s="37">
        <f>IF(ISNUMBER(Synthese!AR21)=FALSE,"",ABS($J21-Synthese!AR21)^2*$H21)</f>
        <v>48</v>
      </c>
      <c r="Z21" s="37">
        <f>IF(ISNUMBER(Synthese!AS21)=FALSE,"",ABS($J21-Synthese!AS21)^2*$H21)</f>
        <v>27</v>
      </c>
      <c r="AA21" s="37">
        <f>IF(ISNUMBER(Synthese!AT21)=FALSE,"",ABS($J21-Synthese!AT21)^2*$H21)</f>
        <v>75</v>
      </c>
      <c r="AB21" s="37">
        <f>IF(ISNUMBER(Synthese!AU21)=FALSE,"",ABS($J21-Synthese!AU21)^2*$H21)</f>
        <v>48</v>
      </c>
      <c r="AC21" s="37">
        <f>IF(ISNUMBER(Synthese!AV21)=FALSE,"",ABS($J21-Synthese!AV21)^2*$H21)</f>
        <v>48</v>
      </c>
      <c r="AD21" s="37">
        <f>IF(ISNUMBER(Synthese!AW21)=FALSE,"",ABS($J21-Synthese!AW21)^2*$H21)</f>
        <v>48</v>
      </c>
      <c r="AE21" s="37">
        <f>IF(ISNUMBER(Synthese!AX21)=FALSE,"",ABS($J21-Synthese!AX21)^2*$H21)</f>
        <v>75</v>
      </c>
      <c r="AF21" s="37">
        <f>IF(ISNUMBER(Synthese!AY21)=FALSE,"",ABS($J21-Synthese!AY21)^2*$H21)</f>
        <v>48</v>
      </c>
      <c r="AI21" s="78">
        <f>IF(AND(ISNUMBER(Synthese!AD21)=FALSE,OR(VALUE($H21)=5,VALUE($H21)=10)=FALSE),1,
IF(AND(ISNUMBER(Synthese!AD21)=FALSE,OR(VALUE($H21)=5,VALUE($H21)=10)=TRUE),$AR$3,
IF(AND(VALUE($H21)=5,ABS($J21-Synthese!AD21)&gt;$AM$3)=TRUE,$AI$3,
IF(AND(VALUE($H21)=10,ABS($J21-Synthese!AD21)&gt;$AM$4)=TRUE,$AI$4,
1))))</f>
        <v>1</v>
      </c>
      <c r="AJ21" s="78">
        <f>IF(AND(ISNUMBER(Synthese!AE21)=FALSE,OR(VALUE($H21)=5,VALUE($H21)=10)=FALSE),1,
IF(AND(ISNUMBER(Synthese!AE21)=FALSE,OR(VALUE($H21)=5,VALUE($H21)=10)=TRUE),$AR$3,
IF(AND(VALUE($H21)=5,ABS($J21-Synthese!AE21)&gt;$AM$3)=TRUE,$AI$3,
IF(AND(VALUE($H21)=10,ABS($J21-Synthese!AE21)&gt;$AM$4)=TRUE,$AI$4,
1))))</f>
        <v>1</v>
      </c>
      <c r="AK21" s="78">
        <f>IF(AND(ISNUMBER(Synthese!AF21)=FALSE,OR(VALUE($H21)=5,VALUE($H21)=10)=FALSE),1,
IF(AND(ISNUMBER(Synthese!AF21)=FALSE,OR(VALUE($H21)=5,VALUE($H21)=10)=TRUE),$AR$3,
IF(AND(VALUE($H21)=5,ABS($J21-Synthese!AF21)&gt;$AM$3)=TRUE,$AI$3,
IF(AND(VALUE($H21)=10,ABS($J21-Synthese!AF21)&gt;$AM$4)=TRUE,$AI$4,
1))))</f>
        <v>1</v>
      </c>
      <c r="AL21" s="78">
        <f>IF(AND(ISNUMBER(Synthese!AG21)=FALSE,OR(VALUE($H21)=5,VALUE($H21)=10)=FALSE),1,
IF(AND(ISNUMBER(Synthese!AG21)=FALSE,OR(VALUE($H21)=5,VALUE($H21)=10)=TRUE),$AR$3,
IF(AND(VALUE($H21)=5,ABS($J21-Synthese!AG21)&gt;$AM$3)=TRUE,$AI$3,
IF(AND(VALUE($H21)=10,ABS($J21-Synthese!AG21)&gt;$AM$4)=TRUE,$AI$4,
1))))</f>
        <v>1</v>
      </c>
      <c r="AM21" s="78">
        <f>IF(AND(ISNUMBER(Synthese!AH21)=FALSE,OR(VALUE($H21)=5,VALUE($H21)=10)=FALSE),1,
IF(AND(ISNUMBER(Synthese!AH21)=FALSE,OR(VALUE($H21)=5,VALUE($H21)=10)=TRUE),$AR$3,
IF(AND(VALUE($H21)=5,ABS($J21-Synthese!AH21)&gt;$AM$3)=TRUE,$AI$3,
IF(AND(VALUE($H21)=10,ABS($J21-Synthese!AH21)&gt;$AM$4)=TRUE,$AI$4,
1))))</f>
        <v>1</v>
      </c>
      <c r="AN21" s="78">
        <f>IF(AND(ISNUMBER(Synthese!AI21)=FALSE,OR(VALUE($H21)=5,VALUE($H21)=10)=FALSE),1,
IF(AND(ISNUMBER(Synthese!AI21)=FALSE,OR(VALUE($H21)=5,VALUE($H21)=10)=TRUE),$AR$3,
IF(AND(VALUE($H21)=5,ABS($J21-Synthese!AI21)&gt;$AM$3)=TRUE,$AI$3,
IF(AND(VALUE($H21)=10,ABS($J21-Synthese!AI21)&gt;$AM$4)=TRUE,$AI$4,
1))))</f>
        <v>1</v>
      </c>
      <c r="AO21" s="78">
        <f>IF(AND(ISNUMBER(Synthese!AJ21)=FALSE,OR(VALUE($H21)=5,VALUE($H21)=10)=FALSE),1,
IF(AND(ISNUMBER(Synthese!AJ21)=FALSE,OR(VALUE($H21)=5,VALUE($H21)=10)=TRUE),$AR$3,
IF(AND(VALUE($H21)=5,ABS($J21-Synthese!AJ21)&gt;$AM$3)=TRUE,$AI$3,
IF(AND(VALUE($H21)=10,ABS($J21-Synthese!AJ21)&gt;$AM$4)=TRUE,$AI$4,
1))))</f>
        <v>1</v>
      </c>
      <c r="AP21" s="78">
        <f>IF(AND(ISNUMBER(Synthese!AK21)=FALSE,OR(VALUE($H21)=5,VALUE($H21)=10)=FALSE),1,
IF(AND(ISNUMBER(Synthese!AK21)=FALSE,OR(VALUE($H21)=5,VALUE($H21)=10)=TRUE),$AR$3,
IF(AND(VALUE($H21)=5,ABS($J21-Synthese!AK21)&gt;$AM$3)=TRUE,$AI$3,
IF(AND(VALUE($H21)=10,ABS($J21-Synthese!AK21)&gt;$AM$4)=TRUE,$AI$4,
1))))</f>
        <v>1</v>
      </c>
      <c r="AQ21" s="78">
        <f>IF(AND(ISNUMBER(Synthese!AL21)=FALSE,OR(VALUE($H21)=5,VALUE($H21)=10)=FALSE),1,
IF(AND(ISNUMBER(Synthese!AL21)=FALSE,OR(VALUE($H21)=5,VALUE($H21)=10)=TRUE),$AR$3,
IF(AND(VALUE($H21)=5,ABS($J21-Synthese!AL21)&gt;$AM$3)=TRUE,$AI$3,
IF(AND(VALUE($H21)=10,ABS($J21-Synthese!AL21)&gt;$AM$4)=TRUE,$AI$4,
1))))</f>
        <v>1</v>
      </c>
      <c r="AR21" s="78">
        <f>IF(AND(ISNUMBER(Synthese!AM21)=FALSE,OR(VALUE($H21)=5,VALUE($H21)=10)=FALSE),1,
IF(AND(ISNUMBER(Synthese!AM21)=FALSE,OR(VALUE($H21)=5,VALUE($H21)=10)=TRUE),$AR$3,
IF(AND(VALUE($H21)=5,ABS($J21-Synthese!AM21)&gt;$AM$3)=TRUE,$AI$3,
IF(AND(VALUE($H21)=10,ABS($J21-Synthese!AM21)&gt;$AM$4)=TRUE,$AI$4,
1))))</f>
        <v>1</v>
      </c>
      <c r="AS21" s="78">
        <f>IF(AND(ISNUMBER(Synthese!AN21)=FALSE,OR(VALUE($H21)=5,VALUE($H21)=10)=FALSE),1,
IF(AND(ISNUMBER(Synthese!AN21)=FALSE,OR(VALUE($H21)=5,VALUE($H21)=10)=TRUE),$AR$3,
IF(AND(VALUE($H21)=5,ABS($J21-Synthese!AN21)&gt;$AM$3)=TRUE,$AI$3,
IF(AND(VALUE($H21)=10,ABS($J21-Synthese!AN21)&gt;$AM$4)=TRUE,$AI$4,
1))))</f>
        <v>1</v>
      </c>
      <c r="AT21" s="78">
        <f>IF(AND(ISNUMBER(Synthese!AO21)=FALSE,OR(VALUE($H21)=5,VALUE($H21)=10)=FALSE),1,
IF(AND(ISNUMBER(Synthese!AO21)=FALSE,OR(VALUE($H21)=5,VALUE($H21)=10)=TRUE),$AR$3,
IF(AND(VALUE($H21)=5,ABS($J21-Synthese!AO21)&gt;$AM$3)=TRUE,$AI$3,
IF(AND(VALUE($H21)=10,ABS($J21-Synthese!AO21)&gt;$AM$4)=TRUE,$AI$4,
1))))</f>
        <v>1</v>
      </c>
      <c r="AU21" s="78">
        <f>IF(AND(ISNUMBER(Synthese!AP21)=FALSE,OR(VALUE($H21)=5,VALUE($H21)=10)=FALSE),1,
IF(AND(ISNUMBER(Synthese!AP21)=FALSE,OR(VALUE($H21)=5,VALUE($H21)=10)=TRUE),$AR$3,
IF(AND(VALUE($H21)=5,ABS($J21-Synthese!AP21)&gt;$AM$3)=TRUE,$AI$3,
IF(AND(VALUE($H21)=10,ABS($J21-Synthese!AP21)&gt;$AM$4)=TRUE,$AI$4,
1))))</f>
        <v>1</v>
      </c>
      <c r="AV21" s="78">
        <f>IF(AND(ISNUMBER(Synthese!AQ21)=FALSE,OR(VALUE($H21)=5,VALUE($H21)=10)=FALSE),1,
IF(AND(ISNUMBER(Synthese!AQ21)=FALSE,OR(VALUE($H21)=5,VALUE($H21)=10)=TRUE),$AR$3,
IF(AND(VALUE($H21)=5,ABS($J21-Synthese!AQ21)&gt;$AM$3)=TRUE,$AI$3,
IF(AND(VALUE($H21)=10,ABS($J21-Synthese!AQ21)&gt;$AM$4)=TRUE,$AI$4,
1))))</f>
        <v>1</v>
      </c>
      <c r="AW21" s="78">
        <f>IF(AND(ISNUMBER(Synthese!AR21)=FALSE,OR(VALUE($H21)=5,VALUE($H21)=10)=FALSE),1,
IF(AND(ISNUMBER(Synthese!AR21)=FALSE,OR(VALUE($H21)=5,VALUE($H21)=10)=TRUE),$AR$3,
IF(AND(VALUE($H21)=5,ABS($J21-Synthese!AR21)&gt;$AM$3)=TRUE,$AI$3,
IF(AND(VALUE($H21)=10,ABS($J21-Synthese!AR21)&gt;$AM$4)=TRUE,$AI$4,
1))))</f>
        <v>1</v>
      </c>
      <c r="AX21" s="78">
        <f>IF(AND(ISNUMBER(Synthese!AS21)=FALSE,OR(VALUE($H21)=5,VALUE($H21)=10)=FALSE),1,
IF(AND(ISNUMBER(Synthese!AS21)=FALSE,OR(VALUE($H21)=5,VALUE($H21)=10)=TRUE),$AR$3,
IF(AND(VALUE($H21)=5,ABS($J21-Synthese!AS21)&gt;$AM$3)=TRUE,$AI$3,
IF(AND(VALUE($H21)=10,ABS($J21-Synthese!AS21)&gt;$AM$4)=TRUE,$AI$4,
1))))</f>
        <v>1</v>
      </c>
      <c r="AY21" s="78">
        <f>IF(AND(ISNUMBER(Synthese!AT21)=FALSE,OR(VALUE($H21)=5,VALUE($H21)=10)=FALSE),1,
IF(AND(ISNUMBER(Synthese!AT21)=FALSE,OR(VALUE($H21)=5,VALUE($H21)=10)=TRUE),$AR$3,
IF(AND(VALUE($H21)=5,ABS($J21-Synthese!AT21)&gt;$AM$3)=TRUE,$AI$3,
IF(AND(VALUE($H21)=10,ABS($J21-Synthese!AT21)&gt;$AM$4)=TRUE,$AI$4,
1))))</f>
        <v>1</v>
      </c>
      <c r="AZ21" s="78">
        <f>IF(AND(ISNUMBER(Synthese!AU21)=FALSE,OR(VALUE($H21)=5,VALUE($H21)=10)=FALSE),1,
IF(AND(ISNUMBER(Synthese!AU21)=FALSE,OR(VALUE($H21)=5,VALUE($H21)=10)=TRUE),$AR$3,
IF(AND(VALUE($H21)=5,ABS($J21-Synthese!AU21)&gt;$AM$3)=TRUE,$AI$3,
IF(AND(VALUE($H21)=10,ABS($J21-Synthese!AU21)&gt;$AM$4)=TRUE,$AI$4,
1))))</f>
        <v>1</v>
      </c>
      <c r="BA21" s="78">
        <f>IF(AND(ISNUMBER(Synthese!AV21)=FALSE,OR(VALUE($H21)=5,VALUE($H21)=10)=FALSE),1,
IF(AND(ISNUMBER(Synthese!AV21)=FALSE,OR(VALUE($H21)=5,VALUE($H21)=10)=TRUE),$AR$3,
IF(AND(VALUE($H21)=5,ABS($J21-Synthese!AV21)&gt;$AM$3)=TRUE,$AI$3,
IF(AND(VALUE($H21)=10,ABS($J21-Synthese!AV21)&gt;$AM$4)=TRUE,$AI$4,
1))))</f>
        <v>1</v>
      </c>
      <c r="BB21" s="78">
        <f>IF(AND(ISNUMBER(Synthese!AW21)=FALSE,OR(VALUE($H21)=5,VALUE($H21)=10)=FALSE),1,
IF(AND(ISNUMBER(Synthese!AW21)=FALSE,OR(VALUE($H21)=5,VALUE($H21)=10)=TRUE),$AR$3,
IF(AND(VALUE($H21)=5,ABS($J21-Synthese!AW21)&gt;$AM$3)=TRUE,$AI$3,
IF(AND(VALUE($H21)=10,ABS($J21-Synthese!AW21)&gt;$AM$4)=TRUE,$AI$4,
1))))</f>
        <v>1</v>
      </c>
      <c r="BC21" s="78">
        <f>IF(AND(ISNUMBER(Synthese!AX21)=FALSE,OR(VALUE($H21)=5,VALUE($H21)=10)=FALSE),1,
IF(AND(ISNUMBER(Synthese!AX21)=FALSE,OR(VALUE($H21)=5,VALUE($H21)=10)=TRUE),$AR$3,
IF(AND(VALUE($H21)=5,ABS($J21-Synthese!AX21)&gt;$AM$3)=TRUE,$AI$3,
IF(AND(VALUE($H21)=10,ABS($J21-Synthese!AX21)&gt;$AM$4)=TRUE,$AI$4,
1))))</f>
        <v>1</v>
      </c>
      <c r="BD21" s="78">
        <f>IF(AND(ISNUMBER(Synthese!AY21)=FALSE,OR(VALUE($H21)=5,VALUE($H21)=10)=FALSE),1,
IF(AND(ISNUMBER(Synthese!AY21)=FALSE,OR(VALUE($H21)=5,VALUE($H21)=10)=TRUE),$AR$3,
IF(AND(VALUE($H21)=5,ABS($J21-Synthese!AY21)&gt;$AM$3)=TRUE,$AI$3,
IF(AND(VALUE($H21)=10,ABS($J21-Synthese!AY21)&gt;$AM$4)=TRUE,$AI$4,
1))))</f>
        <v>1</v>
      </c>
    </row>
    <row r="22" spans="1:56" ht="105" x14ac:dyDescent="0.25">
      <c r="A22" s="29" t="s">
        <v>149</v>
      </c>
      <c r="B22" s="17" t="str">
        <f>+Synthese!D22</f>
        <v>Industrie, relocalisation &amp; souveraineté productive</v>
      </c>
      <c r="C22" s="24">
        <v>10.199999999999999</v>
      </c>
      <c r="D22" s="11"/>
      <c r="E22" s="15" t="str">
        <f>Synthese!AC22</f>
        <v>–5 : Ligne libérale / compétitivité-prix
+5 : Ligne souverainiste / protectionniste / interventionniste</v>
      </c>
      <c r="F22" s="16" t="str">
        <f>Synthese!AZ22</f>
        <v>–5 / –4 : Une stratégie très libérale misant sur baisses d’impôts et compétitivité‑prix.
–3 / –2 : Un appui industriel modéré orienté innovation et incitations économiques.
–1 / 0 / +1 : Une ligne pragmatique sans protectionnisme marqué.
+3 / +4 : Un protectionnisme stratégique visant relocalisation et reconquête des secteurs clefs.
+5 : Une souveraineté productive radicale incluant protectionnisme dur et contrôle public.</v>
      </c>
      <c r="G22" s="25" t="str">
        <f>'faire le test'!C29</f>
        <v>03 nécessaire</v>
      </c>
      <c r="H22" s="25" t="str">
        <f t="shared" si="0"/>
        <v>03</v>
      </c>
      <c r="I22" s="76">
        <f t="shared" si="1"/>
        <v>10</v>
      </c>
      <c r="J22" s="38">
        <f>'faire le test'!G29</f>
        <v>0</v>
      </c>
      <c r="K22" s="37">
        <f>IF(ISNUMBER(Synthese!AD22)=FALSE,"",ABS($J22-Synthese!AD22)^2*$H22)</f>
        <v>75</v>
      </c>
      <c r="L22" s="37">
        <f>IF(ISNUMBER(Synthese!AE22)=FALSE,"",ABS($J22-Synthese!AE22)^2*$H22)</f>
        <v>75</v>
      </c>
      <c r="M22" s="37">
        <f>IF(ISNUMBER(Synthese!AF22)=FALSE,"",ABS($J22-Synthese!AF22)^2*$H22)</f>
        <v>48</v>
      </c>
      <c r="N22" s="37">
        <f>IF(ISNUMBER(Synthese!AG22)=FALSE,"",ABS($J22-Synthese!AG22)^2*$H22)</f>
        <v>75</v>
      </c>
      <c r="O22" s="37">
        <f>IF(ISNUMBER(Synthese!AH22)=FALSE,"",ABS($J22-Synthese!AH22)^2*$H22)</f>
        <v>75</v>
      </c>
      <c r="P22" s="37">
        <f>IF(ISNUMBER(Synthese!AI22)=FALSE,"",ABS($J22-Synthese!AI22)^2*$H22)</f>
        <v>75</v>
      </c>
      <c r="Q22" s="37">
        <f>IF(ISNUMBER(Synthese!AJ22)=FALSE,"",ABS($J22-Synthese!AJ22)^2*$H22)</f>
        <v>75</v>
      </c>
      <c r="R22" s="37">
        <f>IF(ISNUMBER(Synthese!AK22)=FALSE,"",ABS($J22-Synthese!AK22)^2*$H22)</f>
        <v>27</v>
      </c>
      <c r="S22" s="37">
        <f>IF(ISNUMBER(Synthese!AL22)=FALSE,"",ABS($J22-Synthese!AL22)^2*$H22)</f>
        <v>48</v>
      </c>
      <c r="T22" s="37">
        <f>IF(ISNUMBER(Synthese!AM22)=FALSE,"",ABS($J22-Synthese!AM22)^2*$H22)</f>
        <v>75</v>
      </c>
      <c r="U22" s="37">
        <f>IF(ISNUMBER(Synthese!AN22)=FALSE,"",ABS($J22-Synthese!AN22)^2*$H22)</f>
        <v>3</v>
      </c>
      <c r="V22" s="37">
        <f>IF(ISNUMBER(Synthese!AO22)=FALSE,"",ABS($J22-Synthese!AO22)^2*$H22)</f>
        <v>12</v>
      </c>
      <c r="W22" s="37">
        <f>IF(ISNUMBER(Synthese!AP22)=FALSE,"",ABS($J22-Synthese!AP22)^2*$H22)</f>
        <v>12</v>
      </c>
      <c r="X22" s="37">
        <f>IF(ISNUMBER(Synthese!AQ22)=FALSE,"",ABS($J22-Synthese!AQ22)^2*$H22)</f>
        <v>3</v>
      </c>
      <c r="Y22" s="37">
        <f>IF(ISNUMBER(Synthese!AR22)=FALSE,"",ABS($J22-Synthese!AR22)^2*$H22)</f>
        <v>27</v>
      </c>
      <c r="Z22" s="37">
        <f>IF(ISNUMBER(Synthese!AS22)=FALSE,"",ABS($J22-Synthese!AS22)^2*$H22)</f>
        <v>3</v>
      </c>
      <c r="AA22" s="37">
        <f>IF(ISNUMBER(Synthese!AT22)=FALSE,"",ABS($J22-Synthese!AT22)^2*$H22)</f>
        <v>27</v>
      </c>
      <c r="AB22" s="37">
        <f>IF(ISNUMBER(Synthese!AU22)=FALSE,"",ABS($J22-Synthese!AU22)^2*$H22)</f>
        <v>48</v>
      </c>
      <c r="AC22" s="37">
        <f>IF(ISNUMBER(Synthese!AV22)=FALSE,"",ABS($J22-Synthese!AV22)^2*$H22)</f>
        <v>48</v>
      </c>
      <c r="AD22" s="37">
        <f>IF(ISNUMBER(Synthese!AW22)=FALSE,"",ABS($J22-Synthese!AW22)^2*$H22)</f>
        <v>48</v>
      </c>
      <c r="AE22" s="37">
        <f>IF(ISNUMBER(Synthese!AX22)=FALSE,"",ABS($J22-Synthese!AX22)^2*$H22)</f>
        <v>48</v>
      </c>
      <c r="AF22" s="37">
        <f>IF(ISNUMBER(Synthese!AY22)=FALSE,"",ABS($J22-Synthese!AY22)^2*$H22)</f>
        <v>48</v>
      </c>
      <c r="AI22" s="78">
        <f>IF(AND(ISNUMBER(Synthese!AD22)=FALSE,OR(VALUE($H22)=5,VALUE($H22)=10)=FALSE),1,
IF(AND(ISNUMBER(Synthese!AD22)=FALSE,OR(VALUE($H22)=5,VALUE($H22)=10)=TRUE),$AR$3,
IF(AND(VALUE($H22)=5,ABS($J22-Synthese!AD22)&gt;$AM$3)=TRUE,$AI$3,
IF(AND(VALUE($H22)=10,ABS($J22-Synthese!AD22)&gt;$AM$4)=TRUE,$AI$4,
1))))</f>
        <v>1</v>
      </c>
      <c r="AJ22" s="78">
        <f>IF(AND(ISNUMBER(Synthese!AE22)=FALSE,OR(VALUE($H22)=5,VALUE($H22)=10)=FALSE),1,
IF(AND(ISNUMBER(Synthese!AE22)=FALSE,OR(VALUE($H22)=5,VALUE($H22)=10)=TRUE),$AR$3,
IF(AND(VALUE($H22)=5,ABS($J22-Synthese!AE22)&gt;$AM$3)=TRUE,$AI$3,
IF(AND(VALUE($H22)=10,ABS($J22-Synthese!AE22)&gt;$AM$4)=TRUE,$AI$4,
1))))</f>
        <v>1</v>
      </c>
      <c r="AK22" s="78">
        <f>IF(AND(ISNUMBER(Synthese!AF22)=FALSE,OR(VALUE($H22)=5,VALUE($H22)=10)=FALSE),1,
IF(AND(ISNUMBER(Synthese!AF22)=FALSE,OR(VALUE($H22)=5,VALUE($H22)=10)=TRUE),$AR$3,
IF(AND(VALUE($H22)=5,ABS($J22-Synthese!AF22)&gt;$AM$3)=TRUE,$AI$3,
IF(AND(VALUE($H22)=10,ABS($J22-Synthese!AF22)&gt;$AM$4)=TRUE,$AI$4,
1))))</f>
        <v>1</v>
      </c>
      <c r="AL22" s="78">
        <f>IF(AND(ISNUMBER(Synthese!AG22)=FALSE,OR(VALUE($H22)=5,VALUE($H22)=10)=FALSE),1,
IF(AND(ISNUMBER(Synthese!AG22)=FALSE,OR(VALUE($H22)=5,VALUE($H22)=10)=TRUE),$AR$3,
IF(AND(VALUE($H22)=5,ABS($J22-Synthese!AG22)&gt;$AM$3)=TRUE,$AI$3,
IF(AND(VALUE($H22)=10,ABS($J22-Synthese!AG22)&gt;$AM$4)=TRUE,$AI$4,
1))))</f>
        <v>1</v>
      </c>
      <c r="AM22" s="78">
        <f>IF(AND(ISNUMBER(Synthese!AH22)=FALSE,OR(VALUE($H22)=5,VALUE($H22)=10)=FALSE),1,
IF(AND(ISNUMBER(Synthese!AH22)=FALSE,OR(VALUE($H22)=5,VALUE($H22)=10)=TRUE),$AR$3,
IF(AND(VALUE($H22)=5,ABS($J22-Synthese!AH22)&gt;$AM$3)=TRUE,$AI$3,
IF(AND(VALUE($H22)=10,ABS($J22-Synthese!AH22)&gt;$AM$4)=TRUE,$AI$4,
1))))</f>
        <v>1</v>
      </c>
      <c r="AN22" s="78">
        <f>IF(AND(ISNUMBER(Synthese!AI22)=FALSE,OR(VALUE($H22)=5,VALUE($H22)=10)=FALSE),1,
IF(AND(ISNUMBER(Synthese!AI22)=FALSE,OR(VALUE($H22)=5,VALUE($H22)=10)=TRUE),$AR$3,
IF(AND(VALUE($H22)=5,ABS($J22-Synthese!AI22)&gt;$AM$3)=TRUE,$AI$3,
IF(AND(VALUE($H22)=10,ABS($J22-Synthese!AI22)&gt;$AM$4)=TRUE,$AI$4,
1))))</f>
        <v>1</v>
      </c>
      <c r="AO22" s="78">
        <f>IF(AND(ISNUMBER(Synthese!AJ22)=FALSE,OR(VALUE($H22)=5,VALUE($H22)=10)=FALSE),1,
IF(AND(ISNUMBER(Synthese!AJ22)=FALSE,OR(VALUE($H22)=5,VALUE($H22)=10)=TRUE),$AR$3,
IF(AND(VALUE($H22)=5,ABS($J22-Synthese!AJ22)&gt;$AM$3)=TRUE,$AI$3,
IF(AND(VALUE($H22)=10,ABS($J22-Synthese!AJ22)&gt;$AM$4)=TRUE,$AI$4,
1))))</f>
        <v>1</v>
      </c>
      <c r="AP22" s="78">
        <f>IF(AND(ISNUMBER(Synthese!AK22)=FALSE,OR(VALUE($H22)=5,VALUE($H22)=10)=FALSE),1,
IF(AND(ISNUMBER(Synthese!AK22)=FALSE,OR(VALUE($H22)=5,VALUE($H22)=10)=TRUE),$AR$3,
IF(AND(VALUE($H22)=5,ABS($J22-Synthese!AK22)&gt;$AM$3)=TRUE,$AI$3,
IF(AND(VALUE($H22)=10,ABS($J22-Synthese!AK22)&gt;$AM$4)=TRUE,$AI$4,
1))))</f>
        <v>1</v>
      </c>
      <c r="AQ22" s="78">
        <f>IF(AND(ISNUMBER(Synthese!AL22)=FALSE,OR(VALUE($H22)=5,VALUE($H22)=10)=FALSE),1,
IF(AND(ISNUMBER(Synthese!AL22)=FALSE,OR(VALUE($H22)=5,VALUE($H22)=10)=TRUE),$AR$3,
IF(AND(VALUE($H22)=5,ABS($J22-Synthese!AL22)&gt;$AM$3)=TRUE,$AI$3,
IF(AND(VALUE($H22)=10,ABS($J22-Synthese!AL22)&gt;$AM$4)=TRUE,$AI$4,
1))))</f>
        <v>1</v>
      </c>
      <c r="AR22" s="78">
        <f>IF(AND(ISNUMBER(Synthese!AM22)=FALSE,OR(VALUE($H22)=5,VALUE($H22)=10)=FALSE),1,
IF(AND(ISNUMBER(Synthese!AM22)=FALSE,OR(VALUE($H22)=5,VALUE($H22)=10)=TRUE),$AR$3,
IF(AND(VALUE($H22)=5,ABS($J22-Synthese!AM22)&gt;$AM$3)=TRUE,$AI$3,
IF(AND(VALUE($H22)=10,ABS($J22-Synthese!AM22)&gt;$AM$4)=TRUE,$AI$4,
1))))</f>
        <v>1</v>
      </c>
      <c r="AS22" s="78">
        <f>IF(AND(ISNUMBER(Synthese!AN22)=FALSE,OR(VALUE($H22)=5,VALUE($H22)=10)=FALSE),1,
IF(AND(ISNUMBER(Synthese!AN22)=FALSE,OR(VALUE($H22)=5,VALUE($H22)=10)=TRUE),$AR$3,
IF(AND(VALUE($H22)=5,ABS($J22-Synthese!AN22)&gt;$AM$3)=TRUE,$AI$3,
IF(AND(VALUE($H22)=10,ABS($J22-Synthese!AN22)&gt;$AM$4)=TRUE,$AI$4,
1))))</f>
        <v>1</v>
      </c>
      <c r="AT22" s="78">
        <f>IF(AND(ISNUMBER(Synthese!AO22)=FALSE,OR(VALUE($H22)=5,VALUE($H22)=10)=FALSE),1,
IF(AND(ISNUMBER(Synthese!AO22)=FALSE,OR(VALUE($H22)=5,VALUE($H22)=10)=TRUE),$AR$3,
IF(AND(VALUE($H22)=5,ABS($J22-Synthese!AO22)&gt;$AM$3)=TRUE,$AI$3,
IF(AND(VALUE($H22)=10,ABS($J22-Synthese!AO22)&gt;$AM$4)=TRUE,$AI$4,
1))))</f>
        <v>1</v>
      </c>
      <c r="AU22" s="78">
        <f>IF(AND(ISNUMBER(Synthese!AP22)=FALSE,OR(VALUE($H22)=5,VALUE($H22)=10)=FALSE),1,
IF(AND(ISNUMBER(Synthese!AP22)=FALSE,OR(VALUE($H22)=5,VALUE($H22)=10)=TRUE),$AR$3,
IF(AND(VALUE($H22)=5,ABS($J22-Synthese!AP22)&gt;$AM$3)=TRUE,$AI$3,
IF(AND(VALUE($H22)=10,ABS($J22-Synthese!AP22)&gt;$AM$4)=TRUE,$AI$4,
1))))</f>
        <v>1</v>
      </c>
      <c r="AV22" s="78">
        <f>IF(AND(ISNUMBER(Synthese!AQ22)=FALSE,OR(VALUE($H22)=5,VALUE($H22)=10)=FALSE),1,
IF(AND(ISNUMBER(Synthese!AQ22)=FALSE,OR(VALUE($H22)=5,VALUE($H22)=10)=TRUE),$AR$3,
IF(AND(VALUE($H22)=5,ABS($J22-Synthese!AQ22)&gt;$AM$3)=TRUE,$AI$3,
IF(AND(VALUE($H22)=10,ABS($J22-Synthese!AQ22)&gt;$AM$4)=TRUE,$AI$4,
1))))</f>
        <v>1</v>
      </c>
      <c r="AW22" s="78">
        <f>IF(AND(ISNUMBER(Synthese!AR22)=FALSE,OR(VALUE($H22)=5,VALUE($H22)=10)=FALSE),1,
IF(AND(ISNUMBER(Synthese!AR22)=FALSE,OR(VALUE($H22)=5,VALUE($H22)=10)=TRUE),$AR$3,
IF(AND(VALUE($H22)=5,ABS($J22-Synthese!AR22)&gt;$AM$3)=TRUE,$AI$3,
IF(AND(VALUE($H22)=10,ABS($J22-Synthese!AR22)&gt;$AM$4)=TRUE,$AI$4,
1))))</f>
        <v>1</v>
      </c>
      <c r="AX22" s="78">
        <f>IF(AND(ISNUMBER(Synthese!AS22)=FALSE,OR(VALUE($H22)=5,VALUE($H22)=10)=FALSE),1,
IF(AND(ISNUMBER(Synthese!AS22)=FALSE,OR(VALUE($H22)=5,VALUE($H22)=10)=TRUE),$AR$3,
IF(AND(VALUE($H22)=5,ABS($J22-Synthese!AS22)&gt;$AM$3)=TRUE,$AI$3,
IF(AND(VALUE($H22)=10,ABS($J22-Synthese!AS22)&gt;$AM$4)=TRUE,$AI$4,
1))))</f>
        <v>1</v>
      </c>
      <c r="AY22" s="78">
        <f>IF(AND(ISNUMBER(Synthese!AT22)=FALSE,OR(VALUE($H22)=5,VALUE($H22)=10)=FALSE),1,
IF(AND(ISNUMBER(Synthese!AT22)=FALSE,OR(VALUE($H22)=5,VALUE($H22)=10)=TRUE),$AR$3,
IF(AND(VALUE($H22)=5,ABS($J22-Synthese!AT22)&gt;$AM$3)=TRUE,$AI$3,
IF(AND(VALUE($H22)=10,ABS($J22-Synthese!AT22)&gt;$AM$4)=TRUE,$AI$4,
1))))</f>
        <v>1</v>
      </c>
      <c r="AZ22" s="78">
        <f>IF(AND(ISNUMBER(Synthese!AU22)=FALSE,OR(VALUE($H22)=5,VALUE($H22)=10)=FALSE),1,
IF(AND(ISNUMBER(Synthese!AU22)=FALSE,OR(VALUE($H22)=5,VALUE($H22)=10)=TRUE),$AR$3,
IF(AND(VALUE($H22)=5,ABS($J22-Synthese!AU22)&gt;$AM$3)=TRUE,$AI$3,
IF(AND(VALUE($H22)=10,ABS($J22-Synthese!AU22)&gt;$AM$4)=TRUE,$AI$4,
1))))</f>
        <v>1</v>
      </c>
      <c r="BA22" s="78">
        <f>IF(AND(ISNUMBER(Synthese!AV22)=FALSE,OR(VALUE($H22)=5,VALUE($H22)=10)=FALSE),1,
IF(AND(ISNUMBER(Synthese!AV22)=FALSE,OR(VALUE($H22)=5,VALUE($H22)=10)=TRUE),$AR$3,
IF(AND(VALUE($H22)=5,ABS($J22-Synthese!AV22)&gt;$AM$3)=TRUE,$AI$3,
IF(AND(VALUE($H22)=10,ABS($J22-Synthese!AV22)&gt;$AM$4)=TRUE,$AI$4,
1))))</f>
        <v>1</v>
      </c>
      <c r="BB22" s="78">
        <f>IF(AND(ISNUMBER(Synthese!AW22)=FALSE,OR(VALUE($H22)=5,VALUE($H22)=10)=FALSE),1,
IF(AND(ISNUMBER(Synthese!AW22)=FALSE,OR(VALUE($H22)=5,VALUE($H22)=10)=TRUE),$AR$3,
IF(AND(VALUE($H22)=5,ABS($J22-Synthese!AW22)&gt;$AM$3)=TRUE,$AI$3,
IF(AND(VALUE($H22)=10,ABS($J22-Synthese!AW22)&gt;$AM$4)=TRUE,$AI$4,
1))))</f>
        <v>1</v>
      </c>
      <c r="BC22" s="78">
        <f>IF(AND(ISNUMBER(Synthese!AX22)=FALSE,OR(VALUE($H22)=5,VALUE($H22)=10)=FALSE),1,
IF(AND(ISNUMBER(Synthese!AX22)=FALSE,OR(VALUE($H22)=5,VALUE($H22)=10)=TRUE),$AR$3,
IF(AND(VALUE($H22)=5,ABS($J22-Synthese!AX22)&gt;$AM$3)=TRUE,$AI$3,
IF(AND(VALUE($H22)=10,ABS($J22-Synthese!AX22)&gt;$AM$4)=TRUE,$AI$4,
1))))</f>
        <v>1</v>
      </c>
      <c r="BD22" s="78">
        <f>IF(AND(ISNUMBER(Synthese!AY22)=FALSE,OR(VALUE($H22)=5,VALUE($H22)=10)=FALSE),1,
IF(AND(ISNUMBER(Synthese!AY22)=FALSE,OR(VALUE($H22)=5,VALUE($H22)=10)=TRUE),$AR$3,
IF(AND(VALUE($H22)=5,ABS($J22-Synthese!AY22)&gt;$AM$3)=TRUE,$AI$3,
IF(AND(VALUE($H22)=10,ABS($J22-Synthese!AY22)&gt;$AM$4)=TRUE,$AI$4,
1))))</f>
        <v>1</v>
      </c>
    </row>
    <row r="23" spans="1:56" ht="90" x14ac:dyDescent="0.25">
      <c r="A23" s="29" t="s">
        <v>150</v>
      </c>
      <c r="B23" s="17" t="str">
        <f>+Synthese!D23</f>
        <v>Santé &amp; hôpital</v>
      </c>
      <c r="C23" s="24">
        <v>12</v>
      </c>
      <c r="D23" s="11"/>
      <c r="E23" s="15" t="str">
        <f>Synthese!AC23</f>
        <v xml:space="preserve">-5 étant la proposition de ne rien faire pour aider, maintenir la rigueur
+5 étant la position d'assister l'hôpital, de refinancer pour améliorer la situation
</v>
      </c>
      <c r="F23" s="16" t="str">
        <f>Synthese!AZ23</f>
        <v>–5 / –4 : Priorité à l’efficacité et à la gestion, sans hausse massive de moyens.
–3 / –2 : Renforts ciblés sans réforme structurelle.
–1 / 0 / +1 : Soutien modéré aux services publics de santé.
+3 / +4 : Plan de renforcement massif hôpital public et personnels soignants.
+5 : Système 100% public, anti‑marchand et entièrement revalorisé.</v>
      </c>
      <c r="G23" s="25" t="str">
        <f>'faire le test'!C30</f>
        <v>03 nécessaire</v>
      </c>
      <c r="H23" s="25" t="str">
        <f t="shared" si="0"/>
        <v>03</v>
      </c>
      <c r="I23" s="76">
        <f t="shared" si="1"/>
        <v>10</v>
      </c>
      <c r="J23" s="38">
        <f>'faire le test'!G30</f>
        <v>0</v>
      </c>
      <c r="K23" s="37">
        <f>IF(ISNUMBER(Synthese!AD23)=FALSE,"",ABS($J23-Synthese!AD23)^2*$H23)</f>
        <v>75</v>
      </c>
      <c r="L23" s="37">
        <f>IF(ISNUMBER(Synthese!AE23)=FALSE,"",ABS($J23-Synthese!AE23)^2*$H23)</f>
        <v>75</v>
      </c>
      <c r="M23" s="37">
        <f>IF(ISNUMBER(Synthese!AF23)=FALSE,"",ABS($J23-Synthese!AF23)^2*$H23)</f>
        <v>75</v>
      </c>
      <c r="N23" s="37">
        <f>IF(ISNUMBER(Synthese!AG23)=FALSE,"",ABS($J23-Synthese!AG23)^2*$H23)</f>
        <v>48</v>
      </c>
      <c r="O23" s="37">
        <f>IF(ISNUMBER(Synthese!AH23)=FALSE,"",ABS($J23-Synthese!AH23)^2*$H23)</f>
        <v>75</v>
      </c>
      <c r="P23" s="37">
        <f>IF(ISNUMBER(Synthese!AI23)=FALSE,"",ABS($J23-Synthese!AI23)^2*$H23)</f>
        <v>75</v>
      </c>
      <c r="Q23" s="37">
        <f>IF(ISNUMBER(Synthese!AJ23)=FALSE,"",ABS($J23-Synthese!AJ23)^2*$H23)</f>
        <v>75</v>
      </c>
      <c r="R23" s="37">
        <f>IF(ISNUMBER(Synthese!AK23)=FALSE,"",ABS($J23-Synthese!AK23)^2*$H23)</f>
        <v>75</v>
      </c>
      <c r="S23" s="37">
        <f>IF(ISNUMBER(Synthese!AL23)=FALSE,"",ABS($J23-Synthese!AL23)^2*$H23)</f>
        <v>75</v>
      </c>
      <c r="T23" s="37">
        <f>IF(ISNUMBER(Synthese!AM23)=FALSE,"",ABS($J23-Synthese!AM23)^2*$H23)</f>
        <v>75</v>
      </c>
      <c r="U23" s="37">
        <f>IF(ISNUMBER(Synthese!AN23)=FALSE,"",ABS($J23-Synthese!AN23)^2*$H23)</f>
        <v>3</v>
      </c>
      <c r="V23" s="37">
        <f>IF(ISNUMBER(Synthese!AO23)=FALSE,"",ABS($J23-Synthese!AO23)^2*$H23)</f>
        <v>3</v>
      </c>
      <c r="W23" s="37">
        <f>IF(ISNUMBER(Synthese!AP23)=FALSE,"",ABS($J23-Synthese!AP23)^2*$H23)</f>
        <v>48</v>
      </c>
      <c r="X23" s="37">
        <f>IF(ISNUMBER(Synthese!AQ23)=FALSE,"",ABS($J23-Synthese!AQ23)^2*$H23)</f>
        <v>12</v>
      </c>
      <c r="Y23" s="37">
        <f>IF(ISNUMBER(Synthese!AR23)=FALSE,"",ABS($J23-Synthese!AR23)^2*$H23)</f>
        <v>0</v>
      </c>
      <c r="Z23" s="37">
        <f>IF(ISNUMBER(Synthese!AS23)=FALSE,"",ABS($J23-Synthese!AS23)^2*$H23)</f>
        <v>12</v>
      </c>
      <c r="AA23" s="37">
        <f>IF(ISNUMBER(Synthese!AT23)=FALSE,"",ABS($J23-Synthese!AT23)^2*$H23)</f>
        <v>12</v>
      </c>
      <c r="AB23" s="37">
        <f>IF(ISNUMBER(Synthese!AU23)=FALSE,"",ABS($J23-Synthese!AU23)^2*$H23)</f>
        <v>75</v>
      </c>
      <c r="AC23" s="37">
        <f>IF(ISNUMBER(Synthese!AV23)=FALSE,"",ABS($J23-Synthese!AV23)^2*$H23)</f>
        <v>12</v>
      </c>
      <c r="AD23" s="37">
        <f>IF(ISNUMBER(Synthese!AW23)=FALSE,"",ABS($J23-Synthese!AW23)^2*$H23)</f>
        <v>12</v>
      </c>
      <c r="AE23" s="37">
        <f>IF(ISNUMBER(Synthese!AX23)=FALSE,"",ABS($J23-Synthese!AX23)^2*$H23)</f>
        <v>48</v>
      </c>
      <c r="AF23" s="37">
        <f>IF(ISNUMBER(Synthese!AY23)=FALSE,"",ABS($J23-Synthese!AY23)^2*$H23)</f>
        <v>12</v>
      </c>
      <c r="AI23" s="78">
        <f>IF(AND(ISNUMBER(Synthese!AD23)=FALSE,OR(VALUE($H23)=5,VALUE($H23)=10)=FALSE),1,
IF(AND(ISNUMBER(Synthese!AD23)=FALSE,OR(VALUE($H23)=5,VALUE($H23)=10)=TRUE),$AR$3,
IF(AND(VALUE($H23)=5,ABS($J23-Synthese!AD23)&gt;$AM$3)=TRUE,$AI$3,
IF(AND(VALUE($H23)=10,ABS($J23-Synthese!AD23)&gt;$AM$4)=TRUE,$AI$4,
1))))</f>
        <v>1</v>
      </c>
      <c r="AJ23" s="78">
        <f>IF(AND(ISNUMBER(Synthese!AE23)=FALSE,OR(VALUE($H23)=5,VALUE($H23)=10)=FALSE),1,
IF(AND(ISNUMBER(Synthese!AE23)=FALSE,OR(VALUE($H23)=5,VALUE($H23)=10)=TRUE),$AR$3,
IF(AND(VALUE($H23)=5,ABS($J23-Synthese!AE23)&gt;$AM$3)=TRUE,$AI$3,
IF(AND(VALUE($H23)=10,ABS($J23-Synthese!AE23)&gt;$AM$4)=TRUE,$AI$4,
1))))</f>
        <v>1</v>
      </c>
      <c r="AK23" s="78">
        <f>IF(AND(ISNUMBER(Synthese!AF23)=FALSE,OR(VALUE($H23)=5,VALUE($H23)=10)=FALSE),1,
IF(AND(ISNUMBER(Synthese!AF23)=FALSE,OR(VALUE($H23)=5,VALUE($H23)=10)=TRUE),$AR$3,
IF(AND(VALUE($H23)=5,ABS($J23-Synthese!AF23)&gt;$AM$3)=TRUE,$AI$3,
IF(AND(VALUE($H23)=10,ABS($J23-Synthese!AF23)&gt;$AM$4)=TRUE,$AI$4,
1))))</f>
        <v>1</v>
      </c>
      <c r="AL23" s="78">
        <f>IF(AND(ISNUMBER(Synthese!AG23)=FALSE,OR(VALUE($H23)=5,VALUE($H23)=10)=FALSE),1,
IF(AND(ISNUMBER(Synthese!AG23)=FALSE,OR(VALUE($H23)=5,VALUE($H23)=10)=TRUE),$AR$3,
IF(AND(VALUE($H23)=5,ABS($J23-Synthese!AG23)&gt;$AM$3)=TRUE,$AI$3,
IF(AND(VALUE($H23)=10,ABS($J23-Synthese!AG23)&gt;$AM$4)=TRUE,$AI$4,
1))))</f>
        <v>1</v>
      </c>
      <c r="AM23" s="78">
        <f>IF(AND(ISNUMBER(Synthese!AH23)=FALSE,OR(VALUE($H23)=5,VALUE($H23)=10)=FALSE),1,
IF(AND(ISNUMBER(Synthese!AH23)=FALSE,OR(VALUE($H23)=5,VALUE($H23)=10)=TRUE),$AR$3,
IF(AND(VALUE($H23)=5,ABS($J23-Synthese!AH23)&gt;$AM$3)=TRUE,$AI$3,
IF(AND(VALUE($H23)=10,ABS($J23-Synthese!AH23)&gt;$AM$4)=TRUE,$AI$4,
1))))</f>
        <v>1</v>
      </c>
      <c r="AN23" s="78">
        <f>IF(AND(ISNUMBER(Synthese!AI23)=FALSE,OR(VALUE($H23)=5,VALUE($H23)=10)=FALSE),1,
IF(AND(ISNUMBER(Synthese!AI23)=FALSE,OR(VALUE($H23)=5,VALUE($H23)=10)=TRUE),$AR$3,
IF(AND(VALUE($H23)=5,ABS($J23-Synthese!AI23)&gt;$AM$3)=TRUE,$AI$3,
IF(AND(VALUE($H23)=10,ABS($J23-Synthese!AI23)&gt;$AM$4)=TRUE,$AI$4,
1))))</f>
        <v>1</v>
      </c>
      <c r="AO23" s="78">
        <f>IF(AND(ISNUMBER(Synthese!AJ23)=FALSE,OR(VALUE($H23)=5,VALUE($H23)=10)=FALSE),1,
IF(AND(ISNUMBER(Synthese!AJ23)=FALSE,OR(VALUE($H23)=5,VALUE($H23)=10)=TRUE),$AR$3,
IF(AND(VALUE($H23)=5,ABS($J23-Synthese!AJ23)&gt;$AM$3)=TRUE,$AI$3,
IF(AND(VALUE($H23)=10,ABS($J23-Synthese!AJ23)&gt;$AM$4)=TRUE,$AI$4,
1))))</f>
        <v>1</v>
      </c>
      <c r="AP23" s="78">
        <f>IF(AND(ISNUMBER(Synthese!AK23)=FALSE,OR(VALUE($H23)=5,VALUE($H23)=10)=FALSE),1,
IF(AND(ISNUMBER(Synthese!AK23)=FALSE,OR(VALUE($H23)=5,VALUE($H23)=10)=TRUE),$AR$3,
IF(AND(VALUE($H23)=5,ABS($J23-Synthese!AK23)&gt;$AM$3)=TRUE,$AI$3,
IF(AND(VALUE($H23)=10,ABS($J23-Synthese!AK23)&gt;$AM$4)=TRUE,$AI$4,
1))))</f>
        <v>1</v>
      </c>
      <c r="AQ23" s="78">
        <f>IF(AND(ISNUMBER(Synthese!AL23)=FALSE,OR(VALUE($H23)=5,VALUE($H23)=10)=FALSE),1,
IF(AND(ISNUMBER(Synthese!AL23)=FALSE,OR(VALUE($H23)=5,VALUE($H23)=10)=TRUE),$AR$3,
IF(AND(VALUE($H23)=5,ABS($J23-Synthese!AL23)&gt;$AM$3)=TRUE,$AI$3,
IF(AND(VALUE($H23)=10,ABS($J23-Synthese!AL23)&gt;$AM$4)=TRUE,$AI$4,
1))))</f>
        <v>1</v>
      </c>
      <c r="AR23" s="78">
        <f>IF(AND(ISNUMBER(Synthese!AM23)=FALSE,OR(VALUE($H23)=5,VALUE($H23)=10)=FALSE),1,
IF(AND(ISNUMBER(Synthese!AM23)=FALSE,OR(VALUE($H23)=5,VALUE($H23)=10)=TRUE),$AR$3,
IF(AND(VALUE($H23)=5,ABS($J23-Synthese!AM23)&gt;$AM$3)=TRUE,$AI$3,
IF(AND(VALUE($H23)=10,ABS($J23-Synthese!AM23)&gt;$AM$4)=TRUE,$AI$4,
1))))</f>
        <v>1</v>
      </c>
      <c r="AS23" s="78">
        <f>IF(AND(ISNUMBER(Synthese!AN23)=FALSE,OR(VALUE($H23)=5,VALUE($H23)=10)=FALSE),1,
IF(AND(ISNUMBER(Synthese!AN23)=FALSE,OR(VALUE($H23)=5,VALUE($H23)=10)=TRUE),$AR$3,
IF(AND(VALUE($H23)=5,ABS($J23-Synthese!AN23)&gt;$AM$3)=TRUE,$AI$3,
IF(AND(VALUE($H23)=10,ABS($J23-Synthese!AN23)&gt;$AM$4)=TRUE,$AI$4,
1))))</f>
        <v>1</v>
      </c>
      <c r="AT23" s="78">
        <f>IF(AND(ISNUMBER(Synthese!AO23)=FALSE,OR(VALUE($H23)=5,VALUE($H23)=10)=FALSE),1,
IF(AND(ISNUMBER(Synthese!AO23)=FALSE,OR(VALUE($H23)=5,VALUE($H23)=10)=TRUE),$AR$3,
IF(AND(VALUE($H23)=5,ABS($J23-Synthese!AO23)&gt;$AM$3)=TRUE,$AI$3,
IF(AND(VALUE($H23)=10,ABS($J23-Synthese!AO23)&gt;$AM$4)=TRUE,$AI$4,
1))))</f>
        <v>1</v>
      </c>
      <c r="AU23" s="78">
        <f>IF(AND(ISNUMBER(Synthese!AP23)=FALSE,OR(VALUE($H23)=5,VALUE($H23)=10)=FALSE),1,
IF(AND(ISNUMBER(Synthese!AP23)=FALSE,OR(VALUE($H23)=5,VALUE($H23)=10)=TRUE),$AR$3,
IF(AND(VALUE($H23)=5,ABS($J23-Synthese!AP23)&gt;$AM$3)=TRUE,$AI$3,
IF(AND(VALUE($H23)=10,ABS($J23-Synthese!AP23)&gt;$AM$4)=TRUE,$AI$4,
1))))</f>
        <v>1</v>
      </c>
      <c r="AV23" s="78">
        <f>IF(AND(ISNUMBER(Synthese!AQ23)=FALSE,OR(VALUE($H23)=5,VALUE($H23)=10)=FALSE),1,
IF(AND(ISNUMBER(Synthese!AQ23)=FALSE,OR(VALUE($H23)=5,VALUE($H23)=10)=TRUE),$AR$3,
IF(AND(VALUE($H23)=5,ABS($J23-Synthese!AQ23)&gt;$AM$3)=TRUE,$AI$3,
IF(AND(VALUE($H23)=10,ABS($J23-Synthese!AQ23)&gt;$AM$4)=TRUE,$AI$4,
1))))</f>
        <v>1</v>
      </c>
      <c r="AW23" s="78">
        <f>IF(AND(ISNUMBER(Synthese!AR23)=FALSE,OR(VALUE($H23)=5,VALUE($H23)=10)=FALSE),1,
IF(AND(ISNUMBER(Synthese!AR23)=FALSE,OR(VALUE($H23)=5,VALUE($H23)=10)=TRUE),$AR$3,
IF(AND(VALUE($H23)=5,ABS($J23-Synthese!AR23)&gt;$AM$3)=TRUE,$AI$3,
IF(AND(VALUE($H23)=10,ABS($J23-Synthese!AR23)&gt;$AM$4)=TRUE,$AI$4,
1))))</f>
        <v>1</v>
      </c>
      <c r="AX23" s="78">
        <f>IF(AND(ISNUMBER(Synthese!AS23)=FALSE,OR(VALUE($H23)=5,VALUE($H23)=10)=FALSE),1,
IF(AND(ISNUMBER(Synthese!AS23)=FALSE,OR(VALUE($H23)=5,VALUE($H23)=10)=TRUE),$AR$3,
IF(AND(VALUE($H23)=5,ABS($J23-Synthese!AS23)&gt;$AM$3)=TRUE,$AI$3,
IF(AND(VALUE($H23)=10,ABS($J23-Synthese!AS23)&gt;$AM$4)=TRUE,$AI$4,
1))))</f>
        <v>1</v>
      </c>
      <c r="AY23" s="78">
        <f>IF(AND(ISNUMBER(Synthese!AT23)=FALSE,OR(VALUE($H23)=5,VALUE($H23)=10)=FALSE),1,
IF(AND(ISNUMBER(Synthese!AT23)=FALSE,OR(VALUE($H23)=5,VALUE($H23)=10)=TRUE),$AR$3,
IF(AND(VALUE($H23)=5,ABS($J23-Synthese!AT23)&gt;$AM$3)=TRUE,$AI$3,
IF(AND(VALUE($H23)=10,ABS($J23-Synthese!AT23)&gt;$AM$4)=TRUE,$AI$4,
1))))</f>
        <v>1</v>
      </c>
      <c r="AZ23" s="78">
        <f>IF(AND(ISNUMBER(Synthese!AU23)=FALSE,OR(VALUE($H23)=5,VALUE($H23)=10)=FALSE),1,
IF(AND(ISNUMBER(Synthese!AU23)=FALSE,OR(VALUE($H23)=5,VALUE($H23)=10)=TRUE),$AR$3,
IF(AND(VALUE($H23)=5,ABS($J23-Synthese!AU23)&gt;$AM$3)=TRUE,$AI$3,
IF(AND(VALUE($H23)=10,ABS($J23-Synthese!AU23)&gt;$AM$4)=TRUE,$AI$4,
1))))</f>
        <v>1</v>
      </c>
      <c r="BA23" s="78">
        <f>IF(AND(ISNUMBER(Synthese!AV23)=FALSE,OR(VALUE($H23)=5,VALUE($H23)=10)=FALSE),1,
IF(AND(ISNUMBER(Synthese!AV23)=FALSE,OR(VALUE($H23)=5,VALUE($H23)=10)=TRUE),$AR$3,
IF(AND(VALUE($H23)=5,ABS($J23-Synthese!AV23)&gt;$AM$3)=TRUE,$AI$3,
IF(AND(VALUE($H23)=10,ABS($J23-Synthese!AV23)&gt;$AM$4)=TRUE,$AI$4,
1))))</f>
        <v>1</v>
      </c>
      <c r="BB23" s="78">
        <f>IF(AND(ISNUMBER(Synthese!AW23)=FALSE,OR(VALUE($H23)=5,VALUE($H23)=10)=FALSE),1,
IF(AND(ISNUMBER(Synthese!AW23)=FALSE,OR(VALUE($H23)=5,VALUE($H23)=10)=TRUE),$AR$3,
IF(AND(VALUE($H23)=5,ABS($J23-Synthese!AW23)&gt;$AM$3)=TRUE,$AI$3,
IF(AND(VALUE($H23)=10,ABS($J23-Synthese!AW23)&gt;$AM$4)=TRUE,$AI$4,
1))))</f>
        <v>1</v>
      </c>
      <c r="BC23" s="78">
        <f>IF(AND(ISNUMBER(Synthese!AX23)=FALSE,OR(VALUE($H23)=5,VALUE($H23)=10)=FALSE),1,
IF(AND(ISNUMBER(Synthese!AX23)=FALSE,OR(VALUE($H23)=5,VALUE($H23)=10)=TRUE),$AR$3,
IF(AND(VALUE($H23)=5,ABS($J23-Synthese!AX23)&gt;$AM$3)=TRUE,$AI$3,
IF(AND(VALUE($H23)=10,ABS($J23-Synthese!AX23)&gt;$AM$4)=TRUE,$AI$4,
1))))</f>
        <v>1</v>
      </c>
      <c r="BD23" s="78">
        <f>IF(AND(ISNUMBER(Synthese!AY23)=FALSE,OR(VALUE($H23)=5,VALUE($H23)=10)=FALSE),1,
IF(AND(ISNUMBER(Synthese!AY23)=FALSE,OR(VALUE($H23)=5,VALUE($H23)=10)=TRUE),$AR$3,
IF(AND(VALUE($H23)=5,ABS($J23-Synthese!AY23)&gt;$AM$3)=TRUE,$AI$3,
IF(AND(VALUE($H23)=10,ABS($J23-Synthese!AY23)&gt;$AM$4)=TRUE,$AI$4,
1))))</f>
        <v>1</v>
      </c>
    </row>
    <row r="24" spans="1:56" ht="90" x14ac:dyDescent="0.25">
      <c r="A24" s="29" t="s">
        <v>150</v>
      </c>
      <c r="B24" s="17" t="str">
        <f>+Synthese!D24</f>
        <v>Éducation (école)</v>
      </c>
      <c r="C24" s="24">
        <v>12.1</v>
      </c>
      <c r="D24" s="11"/>
      <c r="E24" s="15" t="str">
        <f>Synthese!AC24</f>
        <v>-5 étant la proposition la plus conservatrice de l'école. 
+5 étant la position d'augmenter les budget, d'aider à améliorer la situation, à investir l'état dans l'enseignement</v>
      </c>
      <c r="F24" s="16" t="str">
        <f>Synthese!AZ24</f>
        <v>–5 / –4 : Réarmement scolaire fondé sur autorité, mérite et discipline.
–3 / –2 : Réformes structurelles modérées centrées sur efficacité scolaire.
–1 / 0 / +1 : Approche équilibrée entre égalité et performance.
+3 / +4 : École publique renforcée contre inégalités sociales.
+5 : Transformation éducative fondée sur pédagogie égalitaire et investissement massif.</v>
      </c>
      <c r="G24" s="25" t="str">
        <f>'faire le test'!C31</f>
        <v>03 nécessaire</v>
      </c>
      <c r="H24" s="25" t="str">
        <f t="shared" si="0"/>
        <v>03</v>
      </c>
      <c r="I24" s="76">
        <f t="shared" si="1"/>
        <v>10</v>
      </c>
      <c r="J24" s="38">
        <f>'faire le test'!G31</f>
        <v>0</v>
      </c>
      <c r="K24" s="37">
        <f>IF(ISNUMBER(Synthese!AD24)=FALSE,"",ABS($J24-Synthese!AD24)^2*$H24)</f>
        <v>75</v>
      </c>
      <c r="L24" s="37">
        <f>IF(ISNUMBER(Synthese!AE24)=FALSE,"",ABS($J24-Synthese!AE24)^2*$H24)</f>
        <v>48</v>
      </c>
      <c r="M24" s="37">
        <f>IF(ISNUMBER(Synthese!AF24)=FALSE,"",ABS($J24-Synthese!AF24)^2*$H24)</f>
        <v>75</v>
      </c>
      <c r="N24" s="37">
        <f>IF(ISNUMBER(Synthese!AG24)=FALSE,"",ABS($J24-Synthese!AG24)^2*$H24)</f>
        <v>48</v>
      </c>
      <c r="O24" s="37">
        <f>IF(ISNUMBER(Synthese!AH24)=FALSE,"",ABS($J24-Synthese!AH24)^2*$H24)</f>
        <v>75</v>
      </c>
      <c r="P24" s="37">
        <f>IF(ISNUMBER(Synthese!AI24)=FALSE,"",ABS($J24-Synthese!AI24)^2*$H24)</f>
        <v>75</v>
      </c>
      <c r="Q24" s="37">
        <f>IF(ISNUMBER(Synthese!AJ24)=FALSE,"",ABS($J24-Synthese!AJ24)^2*$H24)</f>
        <v>75</v>
      </c>
      <c r="R24" s="37">
        <f>IF(ISNUMBER(Synthese!AK24)=FALSE,"",ABS($J24-Synthese!AK24)^2*$H24)</f>
        <v>75</v>
      </c>
      <c r="S24" s="37">
        <f>IF(ISNUMBER(Synthese!AL24)=FALSE,"",ABS($J24-Synthese!AL24)^2*$H24)</f>
        <v>75</v>
      </c>
      <c r="T24" s="37">
        <f>IF(ISNUMBER(Synthese!AM24)=FALSE,"",ABS($J24-Synthese!AM24)^2*$H24)</f>
        <v>75</v>
      </c>
      <c r="U24" s="37">
        <f>IF(ISNUMBER(Synthese!AN24)=FALSE,"",ABS($J24-Synthese!AN24)^2*$H24)</f>
        <v>27</v>
      </c>
      <c r="V24" s="37">
        <f>IF(ISNUMBER(Synthese!AO24)=FALSE,"",ABS($J24-Synthese!AO24)^2*$H24)</f>
        <v>27</v>
      </c>
      <c r="W24" s="37">
        <f>IF(ISNUMBER(Synthese!AP24)=FALSE,"",ABS($J24-Synthese!AP24)^2*$H24)</f>
        <v>27</v>
      </c>
      <c r="X24" s="37">
        <f>IF(ISNUMBER(Synthese!AQ24)=FALSE,"",ABS($J24-Synthese!AQ24)^2*$H24)</f>
        <v>48</v>
      </c>
      <c r="Y24" s="37">
        <f>IF(ISNUMBER(Synthese!AR24)=FALSE,"",ABS($J24-Synthese!AR24)^2*$H24)</f>
        <v>75</v>
      </c>
      <c r="Z24" s="37">
        <f>IF(ISNUMBER(Synthese!AS24)=FALSE,"",ABS($J24-Synthese!AS24)^2*$H24)</f>
        <v>75</v>
      </c>
      <c r="AA24" s="37">
        <f>IF(ISNUMBER(Synthese!AT24)=FALSE,"",ABS($J24-Synthese!AT24)^2*$H24)</f>
        <v>48</v>
      </c>
      <c r="AB24" s="37">
        <f>IF(ISNUMBER(Synthese!AU24)=FALSE,"",ABS($J24-Synthese!AU24)^2*$H24)</f>
        <v>48</v>
      </c>
      <c r="AC24" s="37">
        <f>IF(ISNUMBER(Synthese!AV24)=FALSE,"",ABS($J24-Synthese!AV24)^2*$H24)</f>
        <v>48</v>
      </c>
      <c r="AD24" s="37">
        <f>IF(ISNUMBER(Synthese!AW24)=FALSE,"",ABS($J24-Synthese!AW24)^2*$H24)</f>
        <v>48</v>
      </c>
      <c r="AE24" s="37">
        <f>IF(ISNUMBER(Synthese!AX24)=FALSE,"",ABS($J24-Synthese!AX24)^2*$H24)</f>
        <v>48</v>
      </c>
      <c r="AF24" s="37">
        <f>IF(ISNUMBER(Synthese!AY24)=FALSE,"",ABS($J24-Synthese!AY24)^2*$H24)</f>
        <v>27</v>
      </c>
      <c r="AI24" s="78">
        <f>IF(AND(ISNUMBER(Synthese!AD24)=FALSE,OR(VALUE($H24)=5,VALUE($H24)=10)=FALSE),1,
IF(AND(ISNUMBER(Synthese!AD24)=FALSE,OR(VALUE($H24)=5,VALUE($H24)=10)=TRUE),$AR$3,
IF(AND(VALUE($H24)=5,ABS($J24-Synthese!AD24)&gt;$AM$3)=TRUE,$AI$3,
IF(AND(VALUE($H24)=10,ABS($J24-Synthese!AD24)&gt;$AM$4)=TRUE,$AI$4,
1))))</f>
        <v>1</v>
      </c>
      <c r="AJ24" s="78">
        <f>IF(AND(ISNUMBER(Synthese!AE24)=FALSE,OR(VALUE($H24)=5,VALUE($H24)=10)=FALSE),1,
IF(AND(ISNUMBER(Synthese!AE24)=FALSE,OR(VALUE($H24)=5,VALUE($H24)=10)=TRUE),$AR$3,
IF(AND(VALUE($H24)=5,ABS($J24-Synthese!AE24)&gt;$AM$3)=TRUE,$AI$3,
IF(AND(VALUE($H24)=10,ABS($J24-Synthese!AE24)&gt;$AM$4)=TRUE,$AI$4,
1))))</f>
        <v>1</v>
      </c>
      <c r="AK24" s="78">
        <f>IF(AND(ISNUMBER(Synthese!AF24)=FALSE,OR(VALUE($H24)=5,VALUE($H24)=10)=FALSE),1,
IF(AND(ISNUMBER(Synthese!AF24)=FALSE,OR(VALUE($H24)=5,VALUE($H24)=10)=TRUE),$AR$3,
IF(AND(VALUE($H24)=5,ABS($J24-Synthese!AF24)&gt;$AM$3)=TRUE,$AI$3,
IF(AND(VALUE($H24)=10,ABS($J24-Synthese!AF24)&gt;$AM$4)=TRUE,$AI$4,
1))))</f>
        <v>1</v>
      </c>
      <c r="AL24" s="78">
        <f>IF(AND(ISNUMBER(Synthese!AG24)=FALSE,OR(VALUE($H24)=5,VALUE($H24)=10)=FALSE),1,
IF(AND(ISNUMBER(Synthese!AG24)=FALSE,OR(VALUE($H24)=5,VALUE($H24)=10)=TRUE),$AR$3,
IF(AND(VALUE($H24)=5,ABS($J24-Synthese!AG24)&gt;$AM$3)=TRUE,$AI$3,
IF(AND(VALUE($H24)=10,ABS($J24-Synthese!AG24)&gt;$AM$4)=TRUE,$AI$4,
1))))</f>
        <v>1</v>
      </c>
      <c r="AM24" s="78">
        <f>IF(AND(ISNUMBER(Synthese!AH24)=FALSE,OR(VALUE($H24)=5,VALUE($H24)=10)=FALSE),1,
IF(AND(ISNUMBER(Synthese!AH24)=FALSE,OR(VALUE($H24)=5,VALUE($H24)=10)=TRUE),$AR$3,
IF(AND(VALUE($H24)=5,ABS($J24-Synthese!AH24)&gt;$AM$3)=TRUE,$AI$3,
IF(AND(VALUE($H24)=10,ABS($J24-Synthese!AH24)&gt;$AM$4)=TRUE,$AI$4,
1))))</f>
        <v>1</v>
      </c>
      <c r="AN24" s="78">
        <f>IF(AND(ISNUMBER(Synthese!AI24)=FALSE,OR(VALUE($H24)=5,VALUE($H24)=10)=FALSE),1,
IF(AND(ISNUMBER(Synthese!AI24)=FALSE,OR(VALUE($H24)=5,VALUE($H24)=10)=TRUE),$AR$3,
IF(AND(VALUE($H24)=5,ABS($J24-Synthese!AI24)&gt;$AM$3)=TRUE,$AI$3,
IF(AND(VALUE($H24)=10,ABS($J24-Synthese!AI24)&gt;$AM$4)=TRUE,$AI$4,
1))))</f>
        <v>1</v>
      </c>
      <c r="AO24" s="78">
        <f>IF(AND(ISNUMBER(Synthese!AJ24)=FALSE,OR(VALUE($H24)=5,VALUE($H24)=10)=FALSE),1,
IF(AND(ISNUMBER(Synthese!AJ24)=FALSE,OR(VALUE($H24)=5,VALUE($H24)=10)=TRUE),$AR$3,
IF(AND(VALUE($H24)=5,ABS($J24-Synthese!AJ24)&gt;$AM$3)=TRUE,$AI$3,
IF(AND(VALUE($H24)=10,ABS($J24-Synthese!AJ24)&gt;$AM$4)=TRUE,$AI$4,
1))))</f>
        <v>1</v>
      </c>
      <c r="AP24" s="78">
        <f>IF(AND(ISNUMBER(Synthese!AK24)=FALSE,OR(VALUE($H24)=5,VALUE($H24)=10)=FALSE),1,
IF(AND(ISNUMBER(Synthese!AK24)=FALSE,OR(VALUE($H24)=5,VALUE($H24)=10)=TRUE),$AR$3,
IF(AND(VALUE($H24)=5,ABS($J24-Synthese!AK24)&gt;$AM$3)=TRUE,$AI$3,
IF(AND(VALUE($H24)=10,ABS($J24-Synthese!AK24)&gt;$AM$4)=TRUE,$AI$4,
1))))</f>
        <v>1</v>
      </c>
      <c r="AQ24" s="78">
        <f>IF(AND(ISNUMBER(Synthese!AL24)=FALSE,OR(VALUE($H24)=5,VALUE($H24)=10)=FALSE),1,
IF(AND(ISNUMBER(Synthese!AL24)=FALSE,OR(VALUE($H24)=5,VALUE($H24)=10)=TRUE),$AR$3,
IF(AND(VALUE($H24)=5,ABS($J24-Synthese!AL24)&gt;$AM$3)=TRUE,$AI$3,
IF(AND(VALUE($H24)=10,ABS($J24-Synthese!AL24)&gt;$AM$4)=TRUE,$AI$4,
1))))</f>
        <v>1</v>
      </c>
      <c r="AR24" s="78">
        <f>IF(AND(ISNUMBER(Synthese!AM24)=FALSE,OR(VALUE($H24)=5,VALUE($H24)=10)=FALSE),1,
IF(AND(ISNUMBER(Synthese!AM24)=FALSE,OR(VALUE($H24)=5,VALUE($H24)=10)=TRUE),$AR$3,
IF(AND(VALUE($H24)=5,ABS($J24-Synthese!AM24)&gt;$AM$3)=TRUE,$AI$3,
IF(AND(VALUE($H24)=10,ABS($J24-Synthese!AM24)&gt;$AM$4)=TRUE,$AI$4,
1))))</f>
        <v>1</v>
      </c>
      <c r="AS24" s="78">
        <f>IF(AND(ISNUMBER(Synthese!AN24)=FALSE,OR(VALUE($H24)=5,VALUE($H24)=10)=FALSE),1,
IF(AND(ISNUMBER(Synthese!AN24)=FALSE,OR(VALUE($H24)=5,VALUE($H24)=10)=TRUE),$AR$3,
IF(AND(VALUE($H24)=5,ABS($J24-Synthese!AN24)&gt;$AM$3)=TRUE,$AI$3,
IF(AND(VALUE($H24)=10,ABS($J24-Synthese!AN24)&gt;$AM$4)=TRUE,$AI$4,
1))))</f>
        <v>1</v>
      </c>
      <c r="AT24" s="78">
        <f>IF(AND(ISNUMBER(Synthese!AO24)=FALSE,OR(VALUE($H24)=5,VALUE($H24)=10)=FALSE),1,
IF(AND(ISNUMBER(Synthese!AO24)=FALSE,OR(VALUE($H24)=5,VALUE($H24)=10)=TRUE),$AR$3,
IF(AND(VALUE($H24)=5,ABS($J24-Synthese!AO24)&gt;$AM$3)=TRUE,$AI$3,
IF(AND(VALUE($H24)=10,ABS($J24-Synthese!AO24)&gt;$AM$4)=TRUE,$AI$4,
1))))</f>
        <v>1</v>
      </c>
      <c r="AU24" s="78">
        <f>IF(AND(ISNUMBER(Synthese!AP24)=FALSE,OR(VALUE($H24)=5,VALUE($H24)=10)=FALSE),1,
IF(AND(ISNUMBER(Synthese!AP24)=FALSE,OR(VALUE($H24)=5,VALUE($H24)=10)=TRUE),$AR$3,
IF(AND(VALUE($H24)=5,ABS($J24-Synthese!AP24)&gt;$AM$3)=TRUE,$AI$3,
IF(AND(VALUE($H24)=10,ABS($J24-Synthese!AP24)&gt;$AM$4)=TRUE,$AI$4,
1))))</f>
        <v>1</v>
      </c>
      <c r="AV24" s="78">
        <f>IF(AND(ISNUMBER(Synthese!AQ24)=FALSE,OR(VALUE($H24)=5,VALUE($H24)=10)=FALSE),1,
IF(AND(ISNUMBER(Synthese!AQ24)=FALSE,OR(VALUE($H24)=5,VALUE($H24)=10)=TRUE),$AR$3,
IF(AND(VALUE($H24)=5,ABS($J24-Synthese!AQ24)&gt;$AM$3)=TRUE,$AI$3,
IF(AND(VALUE($H24)=10,ABS($J24-Synthese!AQ24)&gt;$AM$4)=TRUE,$AI$4,
1))))</f>
        <v>1</v>
      </c>
      <c r="AW24" s="78">
        <f>IF(AND(ISNUMBER(Synthese!AR24)=FALSE,OR(VALUE($H24)=5,VALUE($H24)=10)=FALSE),1,
IF(AND(ISNUMBER(Synthese!AR24)=FALSE,OR(VALUE($H24)=5,VALUE($H24)=10)=TRUE),$AR$3,
IF(AND(VALUE($H24)=5,ABS($J24-Synthese!AR24)&gt;$AM$3)=TRUE,$AI$3,
IF(AND(VALUE($H24)=10,ABS($J24-Synthese!AR24)&gt;$AM$4)=TRUE,$AI$4,
1))))</f>
        <v>1</v>
      </c>
      <c r="AX24" s="78">
        <f>IF(AND(ISNUMBER(Synthese!AS24)=FALSE,OR(VALUE($H24)=5,VALUE($H24)=10)=FALSE),1,
IF(AND(ISNUMBER(Synthese!AS24)=FALSE,OR(VALUE($H24)=5,VALUE($H24)=10)=TRUE),$AR$3,
IF(AND(VALUE($H24)=5,ABS($J24-Synthese!AS24)&gt;$AM$3)=TRUE,$AI$3,
IF(AND(VALUE($H24)=10,ABS($J24-Synthese!AS24)&gt;$AM$4)=TRUE,$AI$4,
1))))</f>
        <v>1</v>
      </c>
      <c r="AY24" s="78">
        <f>IF(AND(ISNUMBER(Synthese!AT24)=FALSE,OR(VALUE($H24)=5,VALUE($H24)=10)=FALSE),1,
IF(AND(ISNUMBER(Synthese!AT24)=FALSE,OR(VALUE($H24)=5,VALUE($H24)=10)=TRUE),$AR$3,
IF(AND(VALUE($H24)=5,ABS($J24-Synthese!AT24)&gt;$AM$3)=TRUE,$AI$3,
IF(AND(VALUE($H24)=10,ABS($J24-Synthese!AT24)&gt;$AM$4)=TRUE,$AI$4,
1))))</f>
        <v>1</v>
      </c>
      <c r="AZ24" s="78">
        <f>IF(AND(ISNUMBER(Synthese!AU24)=FALSE,OR(VALUE($H24)=5,VALUE($H24)=10)=FALSE),1,
IF(AND(ISNUMBER(Synthese!AU24)=FALSE,OR(VALUE($H24)=5,VALUE($H24)=10)=TRUE),$AR$3,
IF(AND(VALUE($H24)=5,ABS($J24-Synthese!AU24)&gt;$AM$3)=TRUE,$AI$3,
IF(AND(VALUE($H24)=10,ABS($J24-Synthese!AU24)&gt;$AM$4)=TRUE,$AI$4,
1))))</f>
        <v>1</v>
      </c>
      <c r="BA24" s="78">
        <f>IF(AND(ISNUMBER(Synthese!AV24)=FALSE,OR(VALUE($H24)=5,VALUE($H24)=10)=FALSE),1,
IF(AND(ISNUMBER(Synthese!AV24)=FALSE,OR(VALUE($H24)=5,VALUE($H24)=10)=TRUE),$AR$3,
IF(AND(VALUE($H24)=5,ABS($J24-Synthese!AV24)&gt;$AM$3)=TRUE,$AI$3,
IF(AND(VALUE($H24)=10,ABS($J24-Synthese!AV24)&gt;$AM$4)=TRUE,$AI$4,
1))))</f>
        <v>1</v>
      </c>
      <c r="BB24" s="78">
        <f>IF(AND(ISNUMBER(Synthese!AW24)=FALSE,OR(VALUE($H24)=5,VALUE($H24)=10)=FALSE),1,
IF(AND(ISNUMBER(Synthese!AW24)=FALSE,OR(VALUE($H24)=5,VALUE($H24)=10)=TRUE),$AR$3,
IF(AND(VALUE($H24)=5,ABS($J24-Synthese!AW24)&gt;$AM$3)=TRUE,$AI$3,
IF(AND(VALUE($H24)=10,ABS($J24-Synthese!AW24)&gt;$AM$4)=TRUE,$AI$4,
1))))</f>
        <v>1</v>
      </c>
      <c r="BC24" s="78">
        <f>IF(AND(ISNUMBER(Synthese!AX24)=FALSE,OR(VALUE($H24)=5,VALUE($H24)=10)=FALSE),1,
IF(AND(ISNUMBER(Synthese!AX24)=FALSE,OR(VALUE($H24)=5,VALUE($H24)=10)=TRUE),$AR$3,
IF(AND(VALUE($H24)=5,ABS($J24-Synthese!AX24)&gt;$AM$3)=TRUE,$AI$3,
IF(AND(VALUE($H24)=10,ABS($J24-Synthese!AX24)&gt;$AM$4)=TRUE,$AI$4,
1))))</f>
        <v>1</v>
      </c>
      <c r="BD24" s="78">
        <f>IF(AND(ISNUMBER(Synthese!AY24)=FALSE,OR(VALUE($H24)=5,VALUE($H24)=10)=FALSE),1,
IF(AND(ISNUMBER(Synthese!AY24)=FALSE,OR(VALUE($H24)=5,VALUE($H24)=10)=TRUE),$AR$3,
IF(AND(VALUE($H24)=5,ABS($J24-Synthese!AY24)&gt;$AM$3)=TRUE,$AI$3,
IF(AND(VALUE($H24)=10,ABS($J24-Synthese!AY24)&gt;$AM$4)=TRUE,$AI$4,
1))))</f>
        <v>1</v>
      </c>
    </row>
    <row r="25" spans="1:56" ht="150" x14ac:dyDescent="0.25">
      <c r="A25" s="29" t="s">
        <v>150</v>
      </c>
      <c r="B25" s="17" t="str">
        <f>+Synthese!D25</f>
        <v>Recherche, innovation &amp; universités</v>
      </c>
      <c r="C25" s="24">
        <v>12.2</v>
      </c>
      <c r="D25" s="11"/>
      <c r="E25" s="15" t="str">
        <f>Synthese!AC25</f>
        <v>–5 : Ligne libérale / élitiste / recentrage sur excellence
+5 : Ligne publique / inclusive / anti‑concurrence</v>
      </c>
      <c r="F25" s="16" t="str">
        <f>Synthese!AZ25</f>
        <v>–5 / –4 : Une université élitiste centrée excellence, discipline académique et lutte anti‑idéologie.
–3 / –2 : Une recherche orientée compétitivité, innovation et liens renforcés avec l’économie.
–1 / 0 / +1 : Une université modernisée sans rupture, équilibrant attractivité et exigence académique.
+3 / +4 : Un financement public renforcé garantissant indépendance académique et lutte contre précarité.
+5 : Une transformation profonde orientée service public, anti‑concurrence et liberté académique totale.</v>
      </c>
      <c r="G25" s="25" t="str">
        <f>'faire le test'!C32</f>
        <v>03 nécessaire</v>
      </c>
      <c r="H25" s="25" t="str">
        <f t="shared" si="0"/>
        <v>03</v>
      </c>
      <c r="I25" s="76">
        <f t="shared" si="1"/>
        <v>10</v>
      </c>
      <c r="J25" s="38">
        <f>'faire le test'!G32</f>
        <v>0</v>
      </c>
      <c r="K25" s="37">
        <f>IF(ISNUMBER(Synthese!AD25)=FALSE,"",ABS($J25-Synthese!AD25)^2*$H25)</f>
        <v>48</v>
      </c>
      <c r="L25" s="37">
        <f>IF(ISNUMBER(Synthese!AE25)=FALSE,"",ABS($J25-Synthese!AE25)^2*$H25)</f>
        <v>48</v>
      </c>
      <c r="M25" s="37">
        <f>IF(ISNUMBER(Synthese!AF25)=FALSE,"",ABS($J25-Synthese!AF25)^2*$H25)</f>
        <v>48</v>
      </c>
      <c r="N25" s="37" t="str">
        <f>IF(ISNUMBER(Synthese!AG25)=FALSE,"",ABS($J25-Synthese!AG25)^2*$H25)</f>
        <v/>
      </c>
      <c r="O25" s="37">
        <f>IF(ISNUMBER(Synthese!AH25)=FALSE,"",ABS($J25-Synthese!AH25)^2*$H25)</f>
        <v>48</v>
      </c>
      <c r="P25" s="37">
        <f>IF(ISNUMBER(Synthese!AI25)=FALSE,"",ABS($J25-Synthese!AI25)^2*$H25)</f>
        <v>75</v>
      </c>
      <c r="Q25" s="37">
        <f>IF(ISNUMBER(Synthese!AJ25)=FALSE,"",ABS($J25-Synthese!AJ25)^2*$H25)</f>
        <v>75</v>
      </c>
      <c r="R25" s="37">
        <f>IF(ISNUMBER(Synthese!AK25)=FALSE,"",ABS($J25-Synthese!AK25)^2*$H25)</f>
        <v>48</v>
      </c>
      <c r="S25" s="37">
        <f>IF(ISNUMBER(Synthese!AL25)=FALSE,"",ABS($J25-Synthese!AL25)^2*$H25)</f>
        <v>48</v>
      </c>
      <c r="T25" s="37">
        <f>IF(ISNUMBER(Synthese!AM25)=FALSE,"",ABS($J25-Synthese!AM25)^2*$H25)</f>
        <v>75</v>
      </c>
      <c r="U25" s="37">
        <f>IF(ISNUMBER(Synthese!AN25)=FALSE,"",ABS($J25-Synthese!AN25)^2*$H25)</f>
        <v>48</v>
      </c>
      <c r="V25" s="37">
        <f>IF(ISNUMBER(Synthese!AO25)=FALSE,"",ABS($J25-Synthese!AO25)^2*$H25)</f>
        <v>27</v>
      </c>
      <c r="W25" s="37">
        <f>IF(ISNUMBER(Synthese!AP25)=FALSE,"",ABS($J25-Synthese!AP25)^2*$H25)</f>
        <v>12</v>
      </c>
      <c r="X25" s="37">
        <f>IF(ISNUMBER(Synthese!AQ25)=FALSE,"",ABS($J25-Synthese!AQ25)^2*$H25)</f>
        <v>27</v>
      </c>
      <c r="Y25" s="37">
        <f>IF(ISNUMBER(Synthese!AR25)=FALSE,"",ABS($J25-Synthese!AR25)^2*$H25)</f>
        <v>48</v>
      </c>
      <c r="Z25" s="37">
        <f>IF(ISNUMBER(Synthese!AS25)=FALSE,"",ABS($J25-Synthese!AS25)^2*$H25)</f>
        <v>27</v>
      </c>
      <c r="AA25" s="37">
        <f>IF(ISNUMBER(Synthese!AT25)=FALSE,"",ABS($J25-Synthese!AT25)^2*$H25)</f>
        <v>48</v>
      </c>
      <c r="AB25" s="37">
        <f>IF(ISNUMBER(Synthese!AU25)=FALSE,"",ABS($J25-Synthese!AU25)^2*$H25)</f>
        <v>12</v>
      </c>
      <c r="AC25" s="37">
        <f>IF(ISNUMBER(Synthese!AV25)=FALSE,"",ABS($J25-Synthese!AV25)^2*$H25)</f>
        <v>27</v>
      </c>
      <c r="AD25" s="37">
        <f>IF(ISNUMBER(Synthese!AW25)=FALSE,"",ABS($J25-Synthese!AW25)^2*$H25)</f>
        <v>27</v>
      </c>
      <c r="AE25" s="37">
        <f>IF(ISNUMBER(Synthese!AX25)=FALSE,"",ABS($J25-Synthese!AX25)^2*$H25)</f>
        <v>3</v>
      </c>
      <c r="AF25" s="37">
        <f>IF(ISNUMBER(Synthese!AY25)=FALSE,"",ABS($J25-Synthese!AY25)^2*$H25)</f>
        <v>12</v>
      </c>
      <c r="AI25" s="78">
        <f>IF(AND(ISNUMBER(Synthese!AD25)=FALSE,OR(VALUE($H25)=5,VALUE($H25)=10)=FALSE),1,
IF(AND(ISNUMBER(Synthese!AD25)=FALSE,OR(VALUE($H25)=5,VALUE($H25)=10)=TRUE),$AR$3,
IF(AND(VALUE($H25)=5,ABS($J25-Synthese!AD25)&gt;$AM$3)=TRUE,$AI$3,
IF(AND(VALUE($H25)=10,ABS($J25-Synthese!AD25)&gt;$AM$4)=TRUE,$AI$4,
1))))</f>
        <v>1</v>
      </c>
      <c r="AJ25" s="78">
        <f>IF(AND(ISNUMBER(Synthese!AE25)=FALSE,OR(VALUE($H25)=5,VALUE($H25)=10)=FALSE),1,
IF(AND(ISNUMBER(Synthese!AE25)=FALSE,OR(VALUE($H25)=5,VALUE($H25)=10)=TRUE),$AR$3,
IF(AND(VALUE($H25)=5,ABS($J25-Synthese!AE25)&gt;$AM$3)=TRUE,$AI$3,
IF(AND(VALUE($H25)=10,ABS($J25-Synthese!AE25)&gt;$AM$4)=TRUE,$AI$4,
1))))</f>
        <v>1</v>
      </c>
      <c r="AK25" s="78">
        <f>IF(AND(ISNUMBER(Synthese!AF25)=FALSE,OR(VALUE($H25)=5,VALUE($H25)=10)=FALSE),1,
IF(AND(ISNUMBER(Synthese!AF25)=FALSE,OR(VALUE($H25)=5,VALUE($H25)=10)=TRUE),$AR$3,
IF(AND(VALUE($H25)=5,ABS($J25-Synthese!AF25)&gt;$AM$3)=TRUE,$AI$3,
IF(AND(VALUE($H25)=10,ABS($J25-Synthese!AF25)&gt;$AM$4)=TRUE,$AI$4,
1))))</f>
        <v>1</v>
      </c>
      <c r="AL25" s="78">
        <f>IF(AND(ISNUMBER(Synthese!AG25)=FALSE,OR(VALUE($H25)=5,VALUE($H25)=10)=FALSE),1,
IF(AND(ISNUMBER(Synthese!AG25)=FALSE,OR(VALUE($H25)=5,VALUE($H25)=10)=TRUE),$AR$3,
IF(AND(VALUE($H25)=5,ABS($J25-Synthese!AG25)&gt;$AM$3)=TRUE,$AI$3,
IF(AND(VALUE($H25)=10,ABS($J25-Synthese!AG25)&gt;$AM$4)=TRUE,$AI$4,
1))))</f>
        <v>1</v>
      </c>
      <c r="AM25" s="78">
        <f>IF(AND(ISNUMBER(Synthese!AH25)=FALSE,OR(VALUE($H25)=5,VALUE($H25)=10)=FALSE),1,
IF(AND(ISNUMBER(Synthese!AH25)=FALSE,OR(VALUE($H25)=5,VALUE($H25)=10)=TRUE),$AR$3,
IF(AND(VALUE($H25)=5,ABS($J25-Synthese!AH25)&gt;$AM$3)=TRUE,$AI$3,
IF(AND(VALUE($H25)=10,ABS($J25-Synthese!AH25)&gt;$AM$4)=TRUE,$AI$4,
1))))</f>
        <v>1</v>
      </c>
      <c r="AN25" s="78">
        <f>IF(AND(ISNUMBER(Synthese!AI25)=FALSE,OR(VALUE($H25)=5,VALUE($H25)=10)=FALSE),1,
IF(AND(ISNUMBER(Synthese!AI25)=FALSE,OR(VALUE($H25)=5,VALUE($H25)=10)=TRUE),$AR$3,
IF(AND(VALUE($H25)=5,ABS($J25-Synthese!AI25)&gt;$AM$3)=TRUE,$AI$3,
IF(AND(VALUE($H25)=10,ABS($J25-Synthese!AI25)&gt;$AM$4)=TRUE,$AI$4,
1))))</f>
        <v>1</v>
      </c>
      <c r="AO25" s="78">
        <f>IF(AND(ISNUMBER(Synthese!AJ25)=FALSE,OR(VALUE($H25)=5,VALUE($H25)=10)=FALSE),1,
IF(AND(ISNUMBER(Synthese!AJ25)=FALSE,OR(VALUE($H25)=5,VALUE($H25)=10)=TRUE),$AR$3,
IF(AND(VALUE($H25)=5,ABS($J25-Synthese!AJ25)&gt;$AM$3)=TRUE,$AI$3,
IF(AND(VALUE($H25)=10,ABS($J25-Synthese!AJ25)&gt;$AM$4)=TRUE,$AI$4,
1))))</f>
        <v>1</v>
      </c>
      <c r="AP25" s="78">
        <f>IF(AND(ISNUMBER(Synthese!AK25)=FALSE,OR(VALUE($H25)=5,VALUE($H25)=10)=FALSE),1,
IF(AND(ISNUMBER(Synthese!AK25)=FALSE,OR(VALUE($H25)=5,VALUE($H25)=10)=TRUE),$AR$3,
IF(AND(VALUE($H25)=5,ABS($J25-Synthese!AK25)&gt;$AM$3)=TRUE,$AI$3,
IF(AND(VALUE($H25)=10,ABS($J25-Synthese!AK25)&gt;$AM$4)=TRUE,$AI$4,
1))))</f>
        <v>1</v>
      </c>
      <c r="AQ25" s="78">
        <f>IF(AND(ISNUMBER(Synthese!AL25)=FALSE,OR(VALUE($H25)=5,VALUE($H25)=10)=FALSE),1,
IF(AND(ISNUMBER(Synthese!AL25)=FALSE,OR(VALUE($H25)=5,VALUE($H25)=10)=TRUE),$AR$3,
IF(AND(VALUE($H25)=5,ABS($J25-Synthese!AL25)&gt;$AM$3)=TRUE,$AI$3,
IF(AND(VALUE($H25)=10,ABS($J25-Synthese!AL25)&gt;$AM$4)=TRUE,$AI$4,
1))))</f>
        <v>1</v>
      </c>
      <c r="AR25" s="78">
        <f>IF(AND(ISNUMBER(Synthese!AM25)=FALSE,OR(VALUE($H25)=5,VALUE($H25)=10)=FALSE),1,
IF(AND(ISNUMBER(Synthese!AM25)=FALSE,OR(VALUE($H25)=5,VALUE($H25)=10)=TRUE),$AR$3,
IF(AND(VALUE($H25)=5,ABS($J25-Synthese!AM25)&gt;$AM$3)=TRUE,$AI$3,
IF(AND(VALUE($H25)=10,ABS($J25-Synthese!AM25)&gt;$AM$4)=TRUE,$AI$4,
1))))</f>
        <v>1</v>
      </c>
      <c r="AS25" s="78">
        <f>IF(AND(ISNUMBER(Synthese!AN25)=FALSE,OR(VALUE($H25)=5,VALUE($H25)=10)=FALSE),1,
IF(AND(ISNUMBER(Synthese!AN25)=FALSE,OR(VALUE($H25)=5,VALUE($H25)=10)=TRUE),$AR$3,
IF(AND(VALUE($H25)=5,ABS($J25-Synthese!AN25)&gt;$AM$3)=TRUE,$AI$3,
IF(AND(VALUE($H25)=10,ABS($J25-Synthese!AN25)&gt;$AM$4)=TRUE,$AI$4,
1))))</f>
        <v>1</v>
      </c>
      <c r="AT25" s="78">
        <f>IF(AND(ISNUMBER(Synthese!AO25)=FALSE,OR(VALUE($H25)=5,VALUE($H25)=10)=FALSE),1,
IF(AND(ISNUMBER(Synthese!AO25)=FALSE,OR(VALUE($H25)=5,VALUE($H25)=10)=TRUE),$AR$3,
IF(AND(VALUE($H25)=5,ABS($J25-Synthese!AO25)&gt;$AM$3)=TRUE,$AI$3,
IF(AND(VALUE($H25)=10,ABS($J25-Synthese!AO25)&gt;$AM$4)=TRUE,$AI$4,
1))))</f>
        <v>1</v>
      </c>
      <c r="AU25" s="78">
        <f>IF(AND(ISNUMBER(Synthese!AP25)=FALSE,OR(VALUE($H25)=5,VALUE($H25)=10)=FALSE),1,
IF(AND(ISNUMBER(Synthese!AP25)=FALSE,OR(VALUE($H25)=5,VALUE($H25)=10)=TRUE),$AR$3,
IF(AND(VALUE($H25)=5,ABS($J25-Synthese!AP25)&gt;$AM$3)=TRUE,$AI$3,
IF(AND(VALUE($H25)=10,ABS($J25-Synthese!AP25)&gt;$AM$4)=TRUE,$AI$4,
1))))</f>
        <v>1</v>
      </c>
      <c r="AV25" s="78">
        <f>IF(AND(ISNUMBER(Synthese!AQ25)=FALSE,OR(VALUE($H25)=5,VALUE($H25)=10)=FALSE),1,
IF(AND(ISNUMBER(Synthese!AQ25)=FALSE,OR(VALUE($H25)=5,VALUE($H25)=10)=TRUE),$AR$3,
IF(AND(VALUE($H25)=5,ABS($J25-Synthese!AQ25)&gt;$AM$3)=TRUE,$AI$3,
IF(AND(VALUE($H25)=10,ABS($J25-Synthese!AQ25)&gt;$AM$4)=TRUE,$AI$4,
1))))</f>
        <v>1</v>
      </c>
      <c r="AW25" s="78">
        <f>IF(AND(ISNUMBER(Synthese!AR25)=FALSE,OR(VALUE($H25)=5,VALUE($H25)=10)=FALSE),1,
IF(AND(ISNUMBER(Synthese!AR25)=FALSE,OR(VALUE($H25)=5,VALUE($H25)=10)=TRUE),$AR$3,
IF(AND(VALUE($H25)=5,ABS($J25-Synthese!AR25)&gt;$AM$3)=TRUE,$AI$3,
IF(AND(VALUE($H25)=10,ABS($J25-Synthese!AR25)&gt;$AM$4)=TRUE,$AI$4,
1))))</f>
        <v>1</v>
      </c>
      <c r="AX25" s="78">
        <f>IF(AND(ISNUMBER(Synthese!AS25)=FALSE,OR(VALUE($H25)=5,VALUE($H25)=10)=FALSE),1,
IF(AND(ISNUMBER(Synthese!AS25)=FALSE,OR(VALUE($H25)=5,VALUE($H25)=10)=TRUE),$AR$3,
IF(AND(VALUE($H25)=5,ABS($J25-Synthese!AS25)&gt;$AM$3)=TRUE,$AI$3,
IF(AND(VALUE($H25)=10,ABS($J25-Synthese!AS25)&gt;$AM$4)=TRUE,$AI$4,
1))))</f>
        <v>1</v>
      </c>
      <c r="AY25" s="78">
        <f>IF(AND(ISNUMBER(Synthese!AT25)=FALSE,OR(VALUE($H25)=5,VALUE($H25)=10)=FALSE),1,
IF(AND(ISNUMBER(Synthese!AT25)=FALSE,OR(VALUE($H25)=5,VALUE($H25)=10)=TRUE),$AR$3,
IF(AND(VALUE($H25)=5,ABS($J25-Synthese!AT25)&gt;$AM$3)=TRUE,$AI$3,
IF(AND(VALUE($H25)=10,ABS($J25-Synthese!AT25)&gt;$AM$4)=TRUE,$AI$4,
1))))</f>
        <v>1</v>
      </c>
      <c r="AZ25" s="78">
        <f>IF(AND(ISNUMBER(Synthese!AU25)=FALSE,OR(VALUE($H25)=5,VALUE($H25)=10)=FALSE),1,
IF(AND(ISNUMBER(Synthese!AU25)=FALSE,OR(VALUE($H25)=5,VALUE($H25)=10)=TRUE),$AR$3,
IF(AND(VALUE($H25)=5,ABS($J25-Synthese!AU25)&gt;$AM$3)=TRUE,$AI$3,
IF(AND(VALUE($H25)=10,ABS($J25-Synthese!AU25)&gt;$AM$4)=TRUE,$AI$4,
1))))</f>
        <v>1</v>
      </c>
      <c r="BA25" s="78">
        <f>IF(AND(ISNUMBER(Synthese!AV25)=FALSE,OR(VALUE($H25)=5,VALUE($H25)=10)=FALSE),1,
IF(AND(ISNUMBER(Synthese!AV25)=FALSE,OR(VALUE($H25)=5,VALUE($H25)=10)=TRUE),$AR$3,
IF(AND(VALUE($H25)=5,ABS($J25-Synthese!AV25)&gt;$AM$3)=TRUE,$AI$3,
IF(AND(VALUE($H25)=10,ABS($J25-Synthese!AV25)&gt;$AM$4)=TRUE,$AI$4,
1))))</f>
        <v>1</v>
      </c>
      <c r="BB25" s="78">
        <f>IF(AND(ISNUMBER(Synthese!AW25)=FALSE,OR(VALUE($H25)=5,VALUE($H25)=10)=FALSE),1,
IF(AND(ISNUMBER(Synthese!AW25)=FALSE,OR(VALUE($H25)=5,VALUE($H25)=10)=TRUE),$AR$3,
IF(AND(VALUE($H25)=5,ABS($J25-Synthese!AW25)&gt;$AM$3)=TRUE,$AI$3,
IF(AND(VALUE($H25)=10,ABS($J25-Synthese!AW25)&gt;$AM$4)=TRUE,$AI$4,
1))))</f>
        <v>1</v>
      </c>
      <c r="BC25" s="78">
        <f>IF(AND(ISNUMBER(Synthese!AX25)=FALSE,OR(VALUE($H25)=5,VALUE($H25)=10)=FALSE),1,
IF(AND(ISNUMBER(Synthese!AX25)=FALSE,OR(VALUE($H25)=5,VALUE($H25)=10)=TRUE),$AR$3,
IF(AND(VALUE($H25)=5,ABS($J25-Synthese!AX25)&gt;$AM$3)=TRUE,$AI$3,
IF(AND(VALUE($H25)=10,ABS($J25-Synthese!AX25)&gt;$AM$4)=TRUE,$AI$4,
1))))</f>
        <v>1</v>
      </c>
      <c r="BD25" s="78">
        <f>IF(AND(ISNUMBER(Synthese!AY25)=FALSE,OR(VALUE($H25)=5,VALUE($H25)=10)=FALSE),1,
IF(AND(ISNUMBER(Synthese!AY25)=FALSE,OR(VALUE($H25)=5,VALUE($H25)=10)=TRUE),$AR$3,
IF(AND(VALUE($H25)=5,ABS($J25-Synthese!AY25)&gt;$AM$3)=TRUE,$AI$3,
IF(AND(VALUE($H25)=10,ABS($J25-Synthese!AY25)&gt;$AM$4)=TRUE,$AI$4,
1))))</f>
        <v>1</v>
      </c>
    </row>
    <row r="26" spans="1:56" ht="75" x14ac:dyDescent="0.25">
      <c r="A26" s="29" t="s">
        <v>151</v>
      </c>
      <c r="B26" s="17" t="str">
        <f>+Synthese!D26</f>
        <v>Justice &amp; magistrature</v>
      </c>
      <c r="C26" s="24">
        <v>12.3</v>
      </c>
      <c r="D26" s="11"/>
      <c r="E26" s="15" t="str">
        <f>Synthese!AC26</f>
        <v>-5 étant la proposition la plus favorable à de la démocratie directe
+5 étant la position la plus favorable à une démocratie représentative</v>
      </c>
      <c r="F26" s="16" t="str">
        <f>Synthese!AZ26</f>
        <v>–5 / –4 : Une ligne répressive limitant marges du juge et renforçant pouvoir pénal.
–3 / –2 : Une justice ferme dotée de moyens répressifs et sanctions accrues.
–1 / 0 / +1 : Une justice équilibrée améliorant moyens sans changer sa philosophie.
+3 / +4 : Une justice indépendante renforçant droits et accès pour tous.
+5 : Une justice sociale centrée sur égalité réelle, prévention et droits élargis.</v>
      </c>
      <c r="G26" s="25" t="str">
        <f>'faire le test'!C33</f>
        <v>03 nécessaire</v>
      </c>
      <c r="H26" s="25" t="str">
        <f t="shared" si="0"/>
        <v>03</v>
      </c>
      <c r="I26" s="76">
        <f t="shared" si="1"/>
        <v>10</v>
      </c>
      <c r="J26" s="38">
        <f>'faire le test'!G33</f>
        <v>0</v>
      </c>
      <c r="K26" s="37">
        <f>IF(ISNUMBER(Synthese!AD26)=FALSE,"",ABS($J26-Synthese!AD26)^2*$H26)</f>
        <v>27</v>
      </c>
      <c r="L26" s="37">
        <f>IF(ISNUMBER(Synthese!AE26)=FALSE,"",ABS($J26-Synthese!AE26)^2*$H26)</f>
        <v>27</v>
      </c>
      <c r="M26" s="37">
        <f>IF(ISNUMBER(Synthese!AF26)=FALSE,"",ABS($J26-Synthese!AF26)^2*$H26)</f>
        <v>48</v>
      </c>
      <c r="N26" s="37">
        <f>IF(ISNUMBER(Synthese!AG26)=FALSE,"",ABS($J26-Synthese!AG26)^2*$H26)</f>
        <v>48</v>
      </c>
      <c r="O26" s="37" t="str">
        <f>IF(ISNUMBER(Synthese!AH26)=FALSE,"",ABS($J26-Synthese!AH26)^2*$H26)</f>
        <v/>
      </c>
      <c r="P26" s="37">
        <f>IF(ISNUMBER(Synthese!AI26)=FALSE,"",ABS($J26-Synthese!AI26)^2*$H26)</f>
        <v>48</v>
      </c>
      <c r="Q26" s="37">
        <f>IF(ISNUMBER(Synthese!AJ26)=FALSE,"",ABS($J26-Synthese!AJ26)^2*$H26)</f>
        <v>48</v>
      </c>
      <c r="R26" s="37">
        <f>IF(ISNUMBER(Synthese!AK26)=FALSE,"",ABS($J26-Synthese!AK26)^2*$H26)</f>
        <v>27</v>
      </c>
      <c r="S26" s="37">
        <f>IF(ISNUMBER(Synthese!AL26)=FALSE,"",ABS($J26-Synthese!AL26)^2*$H26)</f>
        <v>48</v>
      </c>
      <c r="T26" s="37">
        <f>IF(ISNUMBER(Synthese!AM26)=FALSE,"",ABS($J26-Synthese!AM26)^2*$H26)</f>
        <v>48</v>
      </c>
      <c r="U26" s="37">
        <f>IF(ISNUMBER(Synthese!AN26)=FALSE,"",ABS($J26-Synthese!AN26)^2*$H26)</f>
        <v>48</v>
      </c>
      <c r="V26" s="37">
        <f>IF(ISNUMBER(Synthese!AO26)=FALSE,"",ABS($J26-Synthese!AO26)^2*$H26)</f>
        <v>27</v>
      </c>
      <c r="W26" s="37">
        <f>IF(ISNUMBER(Synthese!AP26)=FALSE,"",ABS($J26-Synthese!AP26)^2*$H26)</f>
        <v>27</v>
      </c>
      <c r="X26" s="37">
        <f>IF(ISNUMBER(Synthese!AQ26)=FALSE,"",ABS($J26-Synthese!AQ26)^2*$H26)</f>
        <v>75</v>
      </c>
      <c r="Y26" s="37">
        <f>IF(ISNUMBER(Synthese!AR26)=FALSE,"",ABS($J26-Synthese!AR26)^2*$H26)</f>
        <v>75</v>
      </c>
      <c r="Z26" s="37">
        <f>IF(ISNUMBER(Synthese!AS26)=FALSE,"",ABS($J26-Synthese!AS26)^2*$H26)</f>
        <v>75</v>
      </c>
      <c r="AA26" s="37">
        <f>IF(ISNUMBER(Synthese!AT26)=FALSE,"",ABS($J26-Synthese!AT26)^2*$H26)</f>
        <v>12</v>
      </c>
      <c r="AB26" s="37">
        <f>IF(ISNUMBER(Synthese!AU26)=FALSE,"",ABS($J26-Synthese!AU26)^2*$H26)</f>
        <v>27</v>
      </c>
      <c r="AC26" s="37">
        <f>IF(ISNUMBER(Synthese!AV26)=FALSE,"",ABS($J26-Synthese!AV26)^2*$H26)</f>
        <v>27</v>
      </c>
      <c r="AD26" s="37">
        <f>IF(ISNUMBER(Synthese!AW26)=FALSE,"",ABS($J26-Synthese!AW26)^2*$H26)</f>
        <v>27</v>
      </c>
      <c r="AE26" s="37">
        <f>IF(ISNUMBER(Synthese!AX26)=FALSE,"",ABS($J26-Synthese!AX26)^2*$H26)</f>
        <v>48</v>
      </c>
      <c r="AF26" s="37">
        <f>IF(ISNUMBER(Synthese!AY26)=FALSE,"",ABS($J26-Synthese!AY26)^2*$H26)</f>
        <v>12</v>
      </c>
      <c r="AI26" s="78">
        <f>IF(AND(ISNUMBER(Synthese!AD26)=FALSE,OR(VALUE($H26)=5,VALUE($H26)=10)=FALSE),1,
IF(AND(ISNUMBER(Synthese!AD26)=FALSE,OR(VALUE($H26)=5,VALUE($H26)=10)=TRUE),$AR$3,
IF(AND(VALUE($H26)=5,ABS($J26-Synthese!AD26)&gt;$AM$3)=TRUE,$AI$3,
IF(AND(VALUE($H26)=10,ABS($J26-Synthese!AD26)&gt;$AM$4)=TRUE,$AI$4,
1))))</f>
        <v>1</v>
      </c>
      <c r="AJ26" s="78">
        <f>IF(AND(ISNUMBER(Synthese!AE26)=FALSE,OR(VALUE($H26)=5,VALUE($H26)=10)=FALSE),1,
IF(AND(ISNUMBER(Synthese!AE26)=FALSE,OR(VALUE($H26)=5,VALUE($H26)=10)=TRUE),$AR$3,
IF(AND(VALUE($H26)=5,ABS($J26-Synthese!AE26)&gt;$AM$3)=TRUE,$AI$3,
IF(AND(VALUE($H26)=10,ABS($J26-Synthese!AE26)&gt;$AM$4)=TRUE,$AI$4,
1))))</f>
        <v>1</v>
      </c>
      <c r="AK26" s="78">
        <f>IF(AND(ISNUMBER(Synthese!AF26)=FALSE,OR(VALUE($H26)=5,VALUE($H26)=10)=FALSE),1,
IF(AND(ISNUMBER(Synthese!AF26)=FALSE,OR(VALUE($H26)=5,VALUE($H26)=10)=TRUE),$AR$3,
IF(AND(VALUE($H26)=5,ABS($J26-Synthese!AF26)&gt;$AM$3)=TRUE,$AI$3,
IF(AND(VALUE($H26)=10,ABS($J26-Synthese!AF26)&gt;$AM$4)=TRUE,$AI$4,
1))))</f>
        <v>1</v>
      </c>
      <c r="AL26" s="78">
        <f>IF(AND(ISNUMBER(Synthese!AG26)=FALSE,OR(VALUE($H26)=5,VALUE($H26)=10)=FALSE),1,
IF(AND(ISNUMBER(Synthese!AG26)=FALSE,OR(VALUE($H26)=5,VALUE($H26)=10)=TRUE),$AR$3,
IF(AND(VALUE($H26)=5,ABS($J26-Synthese!AG26)&gt;$AM$3)=TRUE,$AI$3,
IF(AND(VALUE($H26)=10,ABS($J26-Synthese!AG26)&gt;$AM$4)=TRUE,$AI$4,
1))))</f>
        <v>1</v>
      </c>
      <c r="AM26" s="78">
        <f>IF(AND(ISNUMBER(Synthese!AH26)=FALSE,OR(VALUE($H26)=5,VALUE($H26)=10)=FALSE),1,
IF(AND(ISNUMBER(Synthese!AH26)=FALSE,OR(VALUE($H26)=5,VALUE($H26)=10)=TRUE),$AR$3,
IF(AND(VALUE($H26)=5,ABS($J26-Synthese!AH26)&gt;$AM$3)=TRUE,$AI$3,
IF(AND(VALUE($H26)=10,ABS($J26-Synthese!AH26)&gt;$AM$4)=TRUE,$AI$4,
1))))</f>
        <v>1</v>
      </c>
      <c r="AN26" s="78">
        <f>IF(AND(ISNUMBER(Synthese!AI26)=FALSE,OR(VALUE($H26)=5,VALUE($H26)=10)=FALSE),1,
IF(AND(ISNUMBER(Synthese!AI26)=FALSE,OR(VALUE($H26)=5,VALUE($H26)=10)=TRUE),$AR$3,
IF(AND(VALUE($H26)=5,ABS($J26-Synthese!AI26)&gt;$AM$3)=TRUE,$AI$3,
IF(AND(VALUE($H26)=10,ABS($J26-Synthese!AI26)&gt;$AM$4)=TRUE,$AI$4,
1))))</f>
        <v>1</v>
      </c>
      <c r="AO26" s="78">
        <f>IF(AND(ISNUMBER(Synthese!AJ26)=FALSE,OR(VALUE($H26)=5,VALUE($H26)=10)=FALSE),1,
IF(AND(ISNUMBER(Synthese!AJ26)=FALSE,OR(VALUE($H26)=5,VALUE($H26)=10)=TRUE),$AR$3,
IF(AND(VALUE($H26)=5,ABS($J26-Synthese!AJ26)&gt;$AM$3)=TRUE,$AI$3,
IF(AND(VALUE($H26)=10,ABS($J26-Synthese!AJ26)&gt;$AM$4)=TRUE,$AI$4,
1))))</f>
        <v>1</v>
      </c>
      <c r="AP26" s="78">
        <f>IF(AND(ISNUMBER(Synthese!AK26)=FALSE,OR(VALUE($H26)=5,VALUE($H26)=10)=FALSE),1,
IF(AND(ISNUMBER(Synthese!AK26)=FALSE,OR(VALUE($H26)=5,VALUE($H26)=10)=TRUE),$AR$3,
IF(AND(VALUE($H26)=5,ABS($J26-Synthese!AK26)&gt;$AM$3)=TRUE,$AI$3,
IF(AND(VALUE($H26)=10,ABS($J26-Synthese!AK26)&gt;$AM$4)=TRUE,$AI$4,
1))))</f>
        <v>1</v>
      </c>
      <c r="AQ26" s="78">
        <f>IF(AND(ISNUMBER(Synthese!AL26)=FALSE,OR(VALUE($H26)=5,VALUE($H26)=10)=FALSE),1,
IF(AND(ISNUMBER(Synthese!AL26)=FALSE,OR(VALUE($H26)=5,VALUE($H26)=10)=TRUE),$AR$3,
IF(AND(VALUE($H26)=5,ABS($J26-Synthese!AL26)&gt;$AM$3)=TRUE,$AI$3,
IF(AND(VALUE($H26)=10,ABS($J26-Synthese!AL26)&gt;$AM$4)=TRUE,$AI$4,
1))))</f>
        <v>1</v>
      </c>
      <c r="AR26" s="78">
        <f>IF(AND(ISNUMBER(Synthese!AM26)=FALSE,OR(VALUE($H26)=5,VALUE($H26)=10)=FALSE),1,
IF(AND(ISNUMBER(Synthese!AM26)=FALSE,OR(VALUE($H26)=5,VALUE($H26)=10)=TRUE),$AR$3,
IF(AND(VALUE($H26)=5,ABS($J26-Synthese!AM26)&gt;$AM$3)=TRUE,$AI$3,
IF(AND(VALUE($H26)=10,ABS($J26-Synthese!AM26)&gt;$AM$4)=TRUE,$AI$4,
1))))</f>
        <v>1</v>
      </c>
      <c r="AS26" s="78">
        <f>IF(AND(ISNUMBER(Synthese!AN26)=FALSE,OR(VALUE($H26)=5,VALUE($H26)=10)=FALSE),1,
IF(AND(ISNUMBER(Synthese!AN26)=FALSE,OR(VALUE($H26)=5,VALUE($H26)=10)=TRUE),$AR$3,
IF(AND(VALUE($H26)=5,ABS($J26-Synthese!AN26)&gt;$AM$3)=TRUE,$AI$3,
IF(AND(VALUE($H26)=10,ABS($J26-Synthese!AN26)&gt;$AM$4)=TRUE,$AI$4,
1))))</f>
        <v>1</v>
      </c>
      <c r="AT26" s="78">
        <f>IF(AND(ISNUMBER(Synthese!AO26)=FALSE,OR(VALUE($H26)=5,VALUE($H26)=10)=FALSE),1,
IF(AND(ISNUMBER(Synthese!AO26)=FALSE,OR(VALUE($H26)=5,VALUE($H26)=10)=TRUE),$AR$3,
IF(AND(VALUE($H26)=5,ABS($J26-Synthese!AO26)&gt;$AM$3)=TRUE,$AI$3,
IF(AND(VALUE($H26)=10,ABS($J26-Synthese!AO26)&gt;$AM$4)=TRUE,$AI$4,
1))))</f>
        <v>1</v>
      </c>
      <c r="AU26" s="78">
        <f>IF(AND(ISNUMBER(Synthese!AP26)=FALSE,OR(VALUE($H26)=5,VALUE($H26)=10)=FALSE),1,
IF(AND(ISNUMBER(Synthese!AP26)=FALSE,OR(VALUE($H26)=5,VALUE($H26)=10)=TRUE),$AR$3,
IF(AND(VALUE($H26)=5,ABS($J26-Synthese!AP26)&gt;$AM$3)=TRUE,$AI$3,
IF(AND(VALUE($H26)=10,ABS($J26-Synthese!AP26)&gt;$AM$4)=TRUE,$AI$4,
1))))</f>
        <v>1</v>
      </c>
      <c r="AV26" s="78">
        <f>IF(AND(ISNUMBER(Synthese!AQ26)=FALSE,OR(VALUE($H26)=5,VALUE($H26)=10)=FALSE),1,
IF(AND(ISNUMBER(Synthese!AQ26)=FALSE,OR(VALUE($H26)=5,VALUE($H26)=10)=TRUE),$AR$3,
IF(AND(VALUE($H26)=5,ABS($J26-Synthese!AQ26)&gt;$AM$3)=TRUE,$AI$3,
IF(AND(VALUE($H26)=10,ABS($J26-Synthese!AQ26)&gt;$AM$4)=TRUE,$AI$4,
1))))</f>
        <v>1</v>
      </c>
      <c r="AW26" s="78">
        <f>IF(AND(ISNUMBER(Synthese!AR26)=FALSE,OR(VALUE($H26)=5,VALUE($H26)=10)=FALSE),1,
IF(AND(ISNUMBER(Synthese!AR26)=FALSE,OR(VALUE($H26)=5,VALUE($H26)=10)=TRUE),$AR$3,
IF(AND(VALUE($H26)=5,ABS($J26-Synthese!AR26)&gt;$AM$3)=TRUE,$AI$3,
IF(AND(VALUE($H26)=10,ABS($J26-Synthese!AR26)&gt;$AM$4)=TRUE,$AI$4,
1))))</f>
        <v>1</v>
      </c>
      <c r="AX26" s="78">
        <f>IF(AND(ISNUMBER(Synthese!AS26)=FALSE,OR(VALUE($H26)=5,VALUE($H26)=10)=FALSE),1,
IF(AND(ISNUMBER(Synthese!AS26)=FALSE,OR(VALUE($H26)=5,VALUE($H26)=10)=TRUE),$AR$3,
IF(AND(VALUE($H26)=5,ABS($J26-Synthese!AS26)&gt;$AM$3)=TRUE,$AI$3,
IF(AND(VALUE($H26)=10,ABS($J26-Synthese!AS26)&gt;$AM$4)=TRUE,$AI$4,
1))))</f>
        <v>1</v>
      </c>
      <c r="AY26" s="78">
        <f>IF(AND(ISNUMBER(Synthese!AT26)=FALSE,OR(VALUE($H26)=5,VALUE($H26)=10)=FALSE),1,
IF(AND(ISNUMBER(Synthese!AT26)=FALSE,OR(VALUE($H26)=5,VALUE($H26)=10)=TRUE),$AR$3,
IF(AND(VALUE($H26)=5,ABS($J26-Synthese!AT26)&gt;$AM$3)=TRUE,$AI$3,
IF(AND(VALUE($H26)=10,ABS($J26-Synthese!AT26)&gt;$AM$4)=TRUE,$AI$4,
1))))</f>
        <v>1</v>
      </c>
      <c r="AZ26" s="78">
        <f>IF(AND(ISNUMBER(Synthese!AU26)=FALSE,OR(VALUE($H26)=5,VALUE($H26)=10)=FALSE),1,
IF(AND(ISNUMBER(Synthese!AU26)=FALSE,OR(VALUE($H26)=5,VALUE($H26)=10)=TRUE),$AR$3,
IF(AND(VALUE($H26)=5,ABS($J26-Synthese!AU26)&gt;$AM$3)=TRUE,$AI$3,
IF(AND(VALUE($H26)=10,ABS($J26-Synthese!AU26)&gt;$AM$4)=TRUE,$AI$4,
1))))</f>
        <v>1</v>
      </c>
      <c r="BA26" s="78">
        <f>IF(AND(ISNUMBER(Synthese!AV26)=FALSE,OR(VALUE($H26)=5,VALUE($H26)=10)=FALSE),1,
IF(AND(ISNUMBER(Synthese!AV26)=FALSE,OR(VALUE($H26)=5,VALUE($H26)=10)=TRUE),$AR$3,
IF(AND(VALUE($H26)=5,ABS($J26-Synthese!AV26)&gt;$AM$3)=TRUE,$AI$3,
IF(AND(VALUE($H26)=10,ABS($J26-Synthese!AV26)&gt;$AM$4)=TRUE,$AI$4,
1))))</f>
        <v>1</v>
      </c>
      <c r="BB26" s="78">
        <f>IF(AND(ISNUMBER(Synthese!AW26)=FALSE,OR(VALUE($H26)=5,VALUE($H26)=10)=FALSE),1,
IF(AND(ISNUMBER(Synthese!AW26)=FALSE,OR(VALUE($H26)=5,VALUE($H26)=10)=TRUE),$AR$3,
IF(AND(VALUE($H26)=5,ABS($J26-Synthese!AW26)&gt;$AM$3)=TRUE,$AI$3,
IF(AND(VALUE($H26)=10,ABS($J26-Synthese!AW26)&gt;$AM$4)=TRUE,$AI$4,
1))))</f>
        <v>1</v>
      </c>
      <c r="BC26" s="78">
        <f>IF(AND(ISNUMBER(Synthese!AX26)=FALSE,OR(VALUE($H26)=5,VALUE($H26)=10)=FALSE),1,
IF(AND(ISNUMBER(Synthese!AX26)=FALSE,OR(VALUE($H26)=5,VALUE($H26)=10)=TRUE),$AR$3,
IF(AND(VALUE($H26)=5,ABS($J26-Synthese!AX26)&gt;$AM$3)=TRUE,$AI$3,
IF(AND(VALUE($H26)=10,ABS($J26-Synthese!AX26)&gt;$AM$4)=TRUE,$AI$4,
1))))</f>
        <v>1</v>
      </c>
      <c r="BD26" s="78">
        <f>IF(AND(ISNUMBER(Synthese!AY26)=FALSE,OR(VALUE($H26)=5,VALUE($H26)=10)=FALSE),1,
IF(AND(ISNUMBER(Synthese!AY26)=FALSE,OR(VALUE($H26)=5,VALUE($H26)=10)=TRUE),$AR$3,
IF(AND(VALUE($H26)=5,ABS($J26-Synthese!AY26)&gt;$AM$3)=TRUE,$AI$3,
IF(AND(VALUE($H26)=10,ABS($J26-Synthese!AY26)&gt;$AM$4)=TRUE,$AI$4,
1))))</f>
        <v>1</v>
      </c>
    </row>
    <row r="27" spans="1:56" ht="90" x14ac:dyDescent="0.25">
      <c r="A27" s="29" t="s">
        <v>150</v>
      </c>
      <c r="B27" s="17" t="str">
        <f>+Synthese!D27</f>
        <v>Retraites</v>
      </c>
      <c r="C27" s="24">
        <v>16</v>
      </c>
      <c r="D27" s="11"/>
      <c r="E27" s="15" t="str">
        <f>Synthese!AC27</f>
        <v>+5 : Ligne très réformatrice / sociale
-5 : Ligne conservatrice / budgétaire</v>
      </c>
      <c r="F27" s="16" t="str">
        <f>Synthese!AZ27</f>
        <v>+5 : Retour à 60 ans financé par redistribution.
+3 /+–2 : Opposition au report d’âge, assouplissements ciblés.
–1 / 0 / +1 : Modération : 62–64 ans selon métiers.
-3 / -4 : Défense ferme de 64 ans et soutenabilité financière.
-5 : Allongement net et système très contributif.</v>
      </c>
      <c r="G27" s="25" t="str">
        <f>'faire le test'!C34</f>
        <v>03 nécessaire</v>
      </c>
      <c r="H27" s="25" t="str">
        <f t="shared" si="0"/>
        <v>03</v>
      </c>
      <c r="I27" s="76">
        <f t="shared" si="1"/>
        <v>10</v>
      </c>
      <c r="J27" s="38">
        <f>'faire le test'!G34</f>
        <v>0</v>
      </c>
      <c r="K27" s="37">
        <f>IF(ISNUMBER(Synthese!AD27)=FALSE,"",ABS($J27-Synthese!AD27)^2*$H27)</f>
        <v>75</v>
      </c>
      <c r="L27" s="37">
        <f>IF(ISNUMBER(Synthese!AE27)=FALSE,"",ABS($J27-Synthese!AE27)^2*$H27)</f>
        <v>75</v>
      </c>
      <c r="M27" s="37">
        <f>IF(ISNUMBER(Synthese!AF27)=FALSE,"",ABS($J27-Synthese!AF27)^2*$H27)</f>
        <v>75</v>
      </c>
      <c r="N27" s="37">
        <f>IF(ISNUMBER(Synthese!AG27)=FALSE,"",ABS($J27-Synthese!AG27)^2*$H27)</f>
        <v>48</v>
      </c>
      <c r="O27" s="37">
        <f>IF(ISNUMBER(Synthese!AH27)=FALSE,"",ABS($J27-Synthese!AH27)^2*$H27)</f>
        <v>75</v>
      </c>
      <c r="P27" s="37">
        <f>IF(ISNUMBER(Synthese!AI27)=FALSE,"",ABS($J27-Synthese!AI27)^2*$H27)</f>
        <v>75</v>
      </c>
      <c r="Q27" s="37">
        <f>IF(ISNUMBER(Synthese!AJ27)=FALSE,"",ABS($J27-Synthese!AJ27)^2*$H27)</f>
        <v>75</v>
      </c>
      <c r="R27" s="37">
        <f>IF(ISNUMBER(Synthese!AK27)=FALSE,"",ABS($J27-Synthese!AK27)^2*$H27)</f>
        <v>75</v>
      </c>
      <c r="S27" s="37">
        <f>IF(ISNUMBER(Synthese!AL27)=FALSE,"",ABS($J27-Synthese!AL27)^2*$H27)</f>
        <v>48</v>
      </c>
      <c r="T27" s="37">
        <f>IF(ISNUMBER(Synthese!AM27)=FALSE,"",ABS($J27-Synthese!AM27)^2*$H27)</f>
        <v>48</v>
      </c>
      <c r="U27" s="37">
        <f>IF(ISNUMBER(Synthese!AN27)=FALSE,"",ABS($J27-Synthese!AN27)^2*$H27)</f>
        <v>48</v>
      </c>
      <c r="V27" s="37">
        <f>IF(ISNUMBER(Synthese!AO27)=FALSE,"",ABS($J27-Synthese!AO27)^2*$H27)</f>
        <v>27</v>
      </c>
      <c r="W27" s="37">
        <f>IF(ISNUMBER(Synthese!AP27)=FALSE,"",ABS($J27-Synthese!AP27)^2*$H27)</f>
        <v>27</v>
      </c>
      <c r="X27" s="37">
        <f>IF(ISNUMBER(Synthese!AQ27)=FALSE,"",ABS($J27-Synthese!AQ27)^2*$H27)</f>
        <v>75</v>
      </c>
      <c r="Y27" s="37">
        <f>IF(ISNUMBER(Synthese!AR27)=FALSE,"",ABS($J27-Synthese!AR27)^2*$H27)</f>
        <v>75</v>
      </c>
      <c r="Z27" s="37">
        <f>IF(ISNUMBER(Synthese!AS27)=FALSE,"",ABS($J27-Synthese!AS27)^2*$H27)</f>
        <v>75</v>
      </c>
      <c r="AA27" s="37">
        <f>IF(ISNUMBER(Synthese!AT27)=FALSE,"",ABS($J27-Synthese!AT27)^2*$H27)</f>
        <v>48</v>
      </c>
      <c r="AB27" s="37">
        <f>IF(ISNUMBER(Synthese!AU27)=FALSE,"",ABS($J27-Synthese!AU27)^2*$H27)</f>
        <v>75</v>
      </c>
      <c r="AC27" s="37">
        <f>IF(ISNUMBER(Synthese!AV27)=FALSE,"",ABS($J27-Synthese!AV27)^2*$H27)</f>
        <v>3</v>
      </c>
      <c r="AD27" s="37">
        <f>IF(ISNUMBER(Synthese!AW27)=FALSE,"",ABS($J27-Synthese!AW27)^2*$H27)</f>
        <v>3</v>
      </c>
      <c r="AE27" s="37">
        <f>IF(ISNUMBER(Synthese!AX27)=FALSE,"",ABS($J27-Synthese!AX27)^2*$H27)</f>
        <v>27</v>
      </c>
      <c r="AF27" s="37">
        <f>IF(ISNUMBER(Synthese!AY27)=FALSE,"",ABS($J27-Synthese!AY27)^2*$H27)</f>
        <v>3</v>
      </c>
      <c r="AI27" s="78">
        <f>IF(AND(ISNUMBER(Synthese!AD27)=FALSE,OR(VALUE($H27)=5,VALUE($H27)=10)=FALSE),1,
IF(AND(ISNUMBER(Synthese!AD27)=FALSE,OR(VALUE($H27)=5,VALUE($H27)=10)=TRUE),$AR$3,
IF(AND(VALUE($H27)=5,ABS($J27-Synthese!AD27)&gt;$AM$3)=TRUE,$AI$3,
IF(AND(VALUE($H27)=10,ABS($J27-Synthese!AD27)&gt;$AM$4)=TRUE,$AI$4,
1))))</f>
        <v>1</v>
      </c>
      <c r="AJ27" s="78">
        <f>IF(AND(ISNUMBER(Synthese!AE27)=FALSE,OR(VALUE($H27)=5,VALUE($H27)=10)=FALSE),1,
IF(AND(ISNUMBER(Synthese!AE27)=FALSE,OR(VALUE($H27)=5,VALUE($H27)=10)=TRUE),$AR$3,
IF(AND(VALUE($H27)=5,ABS($J27-Synthese!AE27)&gt;$AM$3)=TRUE,$AI$3,
IF(AND(VALUE($H27)=10,ABS($J27-Synthese!AE27)&gt;$AM$4)=TRUE,$AI$4,
1))))</f>
        <v>1</v>
      </c>
      <c r="AK27" s="78">
        <f>IF(AND(ISNUMBER(Synthese!AF27)=FALSE,OR(VALUE($H27)=5,VALUE($H27)=10)=FALSE),1,
IF(AND(ISNUMBER(Synthese!AF27)=FALSE,OR(VALUE($H27)=5,VALUE($H27)=10)=TRUE),$AR$3,
IF(AND(VALUE($H27)=5,ABS($J27-Synthese!AF27)&gt;$AM$3)=TRUE,$AI$3,
IF(AND(VALUE($H27)=10,ABS($J27-Synthese!AF27)&gt;$AM$4)=TRUE,$AI$4,
1))))</f>
        <v>1</v>
      </c>
      <c r="AL27" s="78">
        <f>IF(AND(ISNUMBER(Synthese!AG27)=FALSE,OR(VALUE($H27)=5,VALUE($H27)=10)=FALSE),1,
IF(AND(ISNUMBER(Synthese!AG27)=FALSE,OR(VALUE($H27)=5,VALUE($H27)=10)=TRUE),$AR$3,
IF(AND(VALUE($H27)=5,ABS($J27-Synthese!AG27)&gt;$AM$3)=TRUE,$AI$3,
IF(AND(VALUE($H27)=10,ABS($J27-Synthese!AG27)&gt;$AM$4)=TRUE,$AI$4,
1))))</f>
        <v>1</v>
      </c>
      <c r="AM27" s="78">
        <f>IF(AND(ISNUMBER(Synthese!AH27)=FALSE,OR(VALUE($H27)=5,VALUE($H27)=10)=FALSE),1,
IF(AND(ISNUMBER(Synthese!AH27)=FALSE,OR(VALUE($H27)=5,VALUE($H27)=10)=TRUE),$AR$3,
IF(AND(VALUE($H27)=5,ABS($J27-Synthese!AH27)&gt;$AM$3)=TRUE,$AI$3,
IF(AND(VALUE($H27)=10,ABS($J27-Synthese!AH27)&gt;$AM$4)=TRUE,$AI$4,
1))))</f>
        <v>1</v>
      </c>
      <c r="AN27" s="78">
        <f>IF(AND(ISNUMBER(Synthese!AI27)=FALSE,OR(VALUE($H27)=5,VALUE($H27)=10)=FALSE),1,
IF(AND(ISNUMBER(Synthese!AI27)=FALSE,OR(VALUE($H27)=5,VALUE($H27)=10)=TRUE),$AR$3,
IF(AND(VALUE($H27)=5,ABS($J27-Synthese!AI27)&gt;$AM$3)=TRUE,$AI$3,
IF(AND(VALUE($H27)=10,ABS($J27-Synthese!AI27)&gt;$AM$4)=TRUE,$AI$4,
1))))</f>
        <v>1</v>
      </c>
      <c r="AO27" s="78">
        <f>IF(AND(ISNUMBER(Synthese!AJ27)=FALSE,OR(VALUE($H27)=5,VALUE($H27)=10)=FALSE),1,
IF(AND(ISNUMBER(Synthese!AJ27)=FALSE,OR(VALUE($H27)=5,VALUE($H27)=10)=TRUE),$AR$3,
IF(AND(VALUE($H27)=5,ABS($J27-Synthese!AJ27)&gt;$AM$3)=TRUE,$AI$3,
IF(AND(VALUE($H27)=10,ABS($J27-Synthese!AJ27)&gt;$AM$4)=TRUE,$AI$4,
1))))</f>
        <v>1</v>
      </c>
      <c r="AP27" s="78">
        <f>IF(AND(ISNUMBER(Synthese!AK27)=FALSE,OR(VALUE($H27)=5,VALUE($H27)=10)=FALSE),1,
IF(AND(ISNUMBER(Synthese!AK27)=FALSE,OR(VALUE($H27)=5,VALUE($H27)=10)=TRUE),$AR$3,
IF(AND(VALUE($H27)=5,ABS($J27-Synthese!AK27)&gt;$AM$3)=TRUE,$AI$3,
IF(AND(VALUE($H27)=10,ABS($J27-Synthese!AK27)&gt;$AM$4)=TRUE,$AI$4,
1))))</f>
        <v>1</v>
      </c>
      <c r="AQ27" s="78">
        <f>IF(AND(ISNUMBER(Synthese!AL27)=FALSE,OR(VALUE($H27)=5,VALUE($H27)=10)=FALSE),1,
IF(AND(ISNUMBER(Synthese!AL27)=FALSE,OR(VALUE($H27)=5,VALUE($H27)=10)=TRUE),$AR$3,
IF(AND(VALUE($H27)=5,ABS($J27-Synthese!AL27)&gt;$AM$3)=TRUE,$AI$3,
IF(AND(VALUE($H27)=10,ABS($J27-Synthese!AL27)&gt;$AM$4)=TRUE,$AI$4,
1))))</f>
        <v>1</v>
      </c>
      <c r="AR27" s="78">
        <f>IF(AND(ISNUMBER(Synthese!AM27)=FALSE,OR(VALUE($H27)=5,VALUE($H27)=10)=FALSE),1,
IF(AND(ISNUMBER(Synthese!AM27)=FALSE,OR(VALUE($H27)=5,VALUE($H27)=10)=TRUE),$AR$3,
IF(AND(VALUE($H27)=5,ABS($J27-Synthese!AM27)&gt;$AM$3)=TRUE,$AI$3,
IF(AND(VALUE($H27)=10,ABS($J27-Synthese!AM27)&gt;$AM$4)=TRUE,$AI$4,
1))))</f>
        <v>1</v>
      </c>
      <c r="AS27" s="78">
        <f>IF(AND(ISNUMBER(Synthese!AN27)=FALSE,OR(VALUE($H27)=5,VALUE($H27)=10)=FALSE),1,
IF(AND(ISNUMBER(Synthese!AN27)=FALSE,OR(VALUE($H27)=5,VALUE($H27)=10)=TRUE),$AR$3,
IF(AND(VALUE($H27)=5,ABS($J27-Synthese!AN27)&gt;$AM$3)=TRUE,$AI$3,
IF(AND(VALUE($H27)=10,ABS($J27-Synthese!AN27)&gt;$AM$4)=TRUE,$AI$4,
1))))</f>
        <v>1</v>
      </c>
      <c r="AT27" s="78">
        <f>IF(AND(ISNUMBER(Synthese!AO27)=FALSE,OR(VALUE($H27)=5,VALUE($H27)=10)=FALSE),1,
IF(AND(ISNUMBER(Synthese!AO27)=FALSE,OR(VALUE($H27)=5,VALUE($H27)=10)=TRUE),$AR$3,
IF(AND(VALUE($H27)=5,ABS($J27-Synthese!AO27)&gt;$AM$3)=TRUE,$AI$3,
IF(AND(VALUE($H27)=10,ABS($J27-Synthese!AO27)&gt;$AM$4)=TRUE,$AI$4,
1))))</f>
        <v>1</v>
      </c>
      <c r="AU27" s="78">
        <f>IF(AND(ISNUMBER(Synthese!AP27)=FALSE,OR(VALUE($H27)=5,VALUE($H27)=10)=FALSE),1,
IF(AND(ISNUMBER(Synthese!AP27)=FALSE,OR(VALUE($H27)=5,VALUE($H27)=10)=TRUE),$AR$3,
IF(AND(VALUE($H27)=5,ABS($J27-Synthese!AP27)&gt;$AM$3)=TRUE,$AI$3,
IF(AND(VALUE($H27)=10,ABS($J27-Synthese!AP27)&gt;$AM$4)=TRUE,$AI$4,
1))))</f>
        <v>1</v>
      </c>
      <c r="AV27" s="78">
        <f>IF(AND(ISNUMBER(Synthese!AQ27)=FALSE,OR(VALUE($H27)=5,VALUE($H27)=10)=FALSE),1,
IF(AND(ISNUMBER(Synthese!AQ27)=FALSE,OR(VALUE($H27)=5,VALUE($H27)=10)=TRUE),$AR$3,
IF(AND(VALUE($H27)=5,ABS($J27-Synthese!AQ27)&gt;$AM$3)=TRUE,$AI$3,
IF(AND(VALUE($H27)=10,ABS($J27-Synthese!AQ27)&gt;$AM$4)=TRUE,$AI$4,
1))))</f>
        <v>1</v>
      </c>
      <c r="AW27" s="78">
        <f>IF(AND(ISNUMBER(Synthese!AR27)=FALSE,OR(VALUE($H27)=5,VALUE($H27)=10)=FALSE),1,
IF(AND(ISNUMBER(Synthese!AR27)=FALSE,OR(VALUE($H27)=5,VALUE($H27)=10)=TRUE),$AR$3,
IF(AND(VALUE($H27)=5,ABS($J27-Synthese!AR27)&gt;$AM$3)=TRUE,$AI$3,
IF(AND(VALUE($H27)=10,ABS($J27-Synthese!AR27)&gt;$AM$4)=TRUE,$AI$4,
1))))</f>
        <v>1</v>
      </c>
      <c r="AX27" s="78">
        <f>IF(AND(ISNUMBER(Synthese!AS27)=FALSE,OR(VALUE($H27)=5,VALUE($H27)=10)=FALSE),1,
IF(AND(ISNUMBER(Synthese!AS27)=FALSE,OR(VALUE($H27)=5,VALUE($H27)=10)=TRUE),$AR$3,
IF(AND(VALUE($H27)=5,ABS($J27-Synthese!AS27)&gt;$AM$3)=TRUE,$AI$3,
IF(AND(VALUE($H27)=10,ABS($J27-Synthese!AS27)&gt;$AM$4)=TRUE,$AI$4,
1))))</f>
        <v>1</v>
      </c>
      <c r="AY27" s="78">
        <f>IF(AND(ISNUMBER(Synthese!AT27)=FALSE,OR(VALUE($H27)=5,VALUE($H27)=10)=FALSE),1,
IF(AND(ISNUMBER(Synthese!AT27)=FALSE,OR(VALUE($H27)=5,VALUE($H27)=10)=TRUE),$AR$3,
IF(AND(VALUE($H27)=5,ABS($J27-Synthese!AT27)&gt;$AM$3)=TRUE,$AI$3,
IF(AND(VALUE($H27)=10,ABS($J27-Synthese!AT27)&gt;$AM$4)=TRUE,$AI$4,
1))))</f>
        <v>1</v>
      </c>
      <c r="AZ27" s="78">
        <f>IF(AND(ISNUMBER(Synthese!AU27)=FALSE,OR(VALUE($H27)=5,VALUE($H27)=10)=FALSE),1,
IF(AND(ISNUMBER(Synthese!AU27)=FALSE,OR(VALUE($H27)=5,VALUE($H27)=10)=TRUE),$AR$3,
IF(AND(VALUE($H27)=5,ABS($J27-Synthese!AU27)&gt;$AM$3)=TRUE,$AI$3,
IF(AND(VALUE($H27)=10,ABS($J27-Synthese!AU27)&gt;$AM$4)=TRUE,$AI$4,
1))))</f>
        <v>1</v>
      </c>
      <c r="BA27" s="78">
        <f>IF(AND(ISNUMBER(Synthese!AV27)=FALSE,OR(VALUE($H27)=5,VALUE($H27)=10)=FALSE),1,
IF(AND(ISNUMBER(Synthese!AV27)=FALSE,OR(VALUE($H27)=5,VALUE($H27)=10)=TRUE),$AR$3,
IF(AND(VALUE($H27)=5,ABS($J27-Synthese!AV27)&gt;$AM$3)=TRUE,$AI$3,
IF(AND(VALUE($H27)=10,ABS($J27-Synthese!AV27)&gt;$AM$4)=TRUE,$AI$4,
1))))</f>
        <v>1</v>
      </c>
      <c r="BB27" s="78">
        <f>IF(AND(ISNUMBER(Synthese!AW27)=FALSE,OR(VALUE($H27)=5,VALUE($H27)=10)=FALSE),1,
IF(AND(ISNUMBER(Synthese!AW27)=FALSE,OR(VALUE($H27)=5,VALUE($H27)=10)=TRUE),$AR$3,
IF(AND(VALUE($H27)=5,ABS($J27-Synthese!AW27)&gt;$AM$3)=TRUE,$AI$3,
IF(AND(VALUE($H27)=10,ABS($J27-Synthese!AW27)&gt;$AM$4)=TRUE,$AI$4,
1))))</f>
        <v>1</v>
      </c>
      <c r="BC27" s="78">
        <f>IF(AND(ISNUMBER(Synthese!AX27)=FALSE,OR(VALUE($H27)=5,VALUE($H27)=10)=FALSE),1,
IF(AND(ISNUMBER(Synthese!AX27)=FALSE,OR(VALUE($H27)=5,VALUE($H27)=10)=TRUE),$AR$3,
IF(AND(VALUE($H27)=5,ABS($J27-Synthese!AX27)&gt;$AM$3)=TRUE,$AI$3,
IF(AND(VALUE($H27)=10,ABS($J27-Synthese!AX27)&gt;$AM$4)=TRUE,$AI$4,
1))))</f>
        <v>1</v>
      </c>
      <c r="BD27" s="78">
        <f>IF(AND(ISNUMBER(Synthese!AY27)=FALSE,OR(VALUE($H27)=5,VALUE($H27)=10)=FALSE),1,
IF(AND(ISNUMBER(Synthese!AY27)=FALSE,OR(VALUE($H27)=5,VALUE($H27)=10)=TRUE),$AR$3,
IF(AND(VALUE($H27)=5,ABS($J27-Synthese!AY27)&gt;$AM$3)=TRUE,$AI$3,
IF(AND(VALUE($H27)=10,ABS($J27-Synthese!AY27)&gt;$AM$4)=TRUE,$AI$4,
1))))</f>
        <v>1</v>
      </c>
    </row>
    <row r="28" spans="1:56" ht="90" x14ac:dyDescent="0.25">
      <c r="A28" s="29" t="s">
        <v>150</v>
      </c>
      <c r="B28" s="17" t="str">
        <f>+Synthese!D28</f>
        <v>Autonomie, dépendance &amp; vieillissement</v>
      </c>
      <c r="C28" s="24">
        <v>16.100000000000001</v>
      </c>
      <c r="D28" s="11"/>
      <c r="E28" s="15" t="str">
        <f>Synthese!AC28</f>
        <v>–5 : Logique de responsabilité individuelle / familialiste
+5 : Logique de service public / solidarité nationale</v>
      </c>
      <c r="F28" s="16" t="str">
        <f>Synthese!AZ28</f>
        <v>–5 / –4 : Approche familialiste et responsabilité individuelle.
–3 / –2 : Gestion prudente centrée sur maintien à domicile.
–1 / 0 / +1 : Solidarité nationale modérée.
+3 / +4 : Service public renforcé et soutien EHPAD.
+5 : Grande loi dépendance et prise en charge publique complète.</v>
      </c>
      <c r="G28" s="25" t="str">
        <f>'faire le test'!C35</f>
        <v>03 nécessaire</v>
      </c>
      <c r="H28" s="25" t="str">
        <f t="shared" si="0"/>
        <v>03</v>
      </c>
      <c r="I28" s="76">
        <f t="shared" si="1"/>
        <v>10</v>
      </c>
      <c r="J28" s="38">
        <f>'faire le test'!G35</f>
        <v>0</v>
      </c>
      <c r="K28" s="37">
        <f>IF(ISNUMBER(Synthese!AD28)=FALSE,"",ABS($J28-Synthese!AD28)^2*$H28)</f>
        <v>48</v>
      </c>
      <c r="L28" s="37">
        <f>IF(ISNUMBER(Synthese!AE28)=FALSE,"",ABS($J28-Synthese!AE28)^2*$H28)</f>
        <v>48</v>
      </c>
      <c r="M28" s="37">
        <f>IF(ISNUMBER(Synthese!AF28)=FALSE,"",ABS($J28-Synthese!AF28)^2*$H28)</f>
        <v>75</v>
      </c>
      <c r="N28" s="37" t="str">
        <f>IF(ISNUMBER(Synthese!AG28)=FALSE,"",ABS($J28-Synthese!AG28)^2*$H28)</f>
        <v/>
      </c>
      <c r="O28" s="37" t="str">
        <f>IF(ISNUMBER(Synthese!AH28)=FALSE,"",ABS($J28-Synthese!AH28)^2*$H28)</f>
        <v/>
      </c>
      <c r="P28" s="37">
        <f>IF(ISNUMBER(Synthese!AI28)=FALSE,"",ABS($J28-Synthese!AI28)^2*$H28)</f>
        <v>75</v>
      </c>
      <c r="Q28" s="37">
        <f>IF(ISNUMBER(Synthese!AJ28)=FALSE,"",ABS($J28-Synthese!AJ28)^2*$H28)</f>
        <v>75</v>
      </c>
      <c r="R28" s="37">
        <f>IF(ISNUMBER(Synthese!AK28)=FALSE,"",ABS($J28-Synthese!AK28)^2*$H28)</f>
        <v>48</v>
      </c>
      <c r="S28" s="37">
        <f>IF(ISNUMBER(Synthese!AL28)=FALSE,"",ABS($J28-Synthese!AL28)^2*$H28)</f>
        <v>75</v>
      </c>
      <c r="T28" s="37">
        <f>IF(ISNUMBER(Synthese!AM28)=FALSE,"",ABS($J28-Synthese!AM28)^2*$H28)</f>
        <v>27</v>
      </c>
      <c r="U28" s="37">
        <f>IF(ISNUMBER(Synthese!AN28)=FALSE,"",ABS($J28-Synthese!AN28)^2*$H28)</f>
        <v>12</v>
      </c>
      <c r="V28" s="37">
        <f>IF(ISNUMBER(Synthese!AO28)=FALSE,"",ABS($J28-Synthese!AO28)^2*$H28)</f>
        <v>0</v>
      </c>
      <c r="W28" s="37">
        <f>IF(ISNUMBER(Synthese!AP28)=FALSE,"",ABS($J28-Synthese!AP28)^2*$H28)</f>
        <v>12</v>
      </c>
      <c r="X28" s="37">
        <f>IF(ISNUMBER(Synthese!AQ28)=FALSE,"",ABS($J28-Synthese!AQ28)^2*$H28)</f>
        <v>12</v>
      </c>
      <c r="Y28" s="37">
        <f>IF(ISNUMBER(Synthese!AR28)=FALSE,"",ABS($J28-Synthese!AR28)^2*$H28)</f>
        <v>27</v>
      </c>
      <c r="Z28" s="37">
        <f>IF(ISNUMBER(Synthese!AS28)=FALSE,"",ABS($J28-Synthese!AS28)^2*$H28)</f>
        <v>12</v>
      </c>
      <c r="AA28" s="37" t="str">
        <f>IF(ISNUMBER(Synthese!AT28)=FALSE,"",ABS($J28-Synthese!AT28)^2*$H28)</f>
        <v/>
      </c>
      <c r="AB28" s="37">
        <f>IF(ISNUMBER(Synthese!AU28)=FALSE,"",ABS($J28-Synthese!AU28)^2*$H28)</f>
        <v>27</v>
      </c>
      <c r="AC28" s="37">
        <f>IF(ISNUMBER(Synthese!AV28)=FALSE,"",ABS($J28-Synthese!AV28)^2*$H28)</f>
        <v>48</v>
      </c>
      <c r="AD28" s="37">
        <f>IF(ISNUMBER(Synthese!AW28)=FALSE,"",ABS($J28-Synthese!AW28)^2*$H28)</f>
        <v>48</v>
      </c>
      <c r="AE28" s="37">
        <f>IF(ISNUMBER(Synthese!AX28)=FALSE,"",ABS($J28-Synthese!AX28)^2*$H28)</f>
        <v>12</v>
      </c>
      <c r="AF28" s="37">
        <f>IF(ISNUMBER(Synthese!AY28)=FALSE,"",ABS($J28-Synthese!AY28)^2*$H28)</f>
        <v>3</v>
      </c>
      <c r="AI28" s="78">
        <f>IF(AND(ISNUMBER(Synthese!AD28)=FALSE,OR(VALUE($H28)=5,VALUE($H28)=10)=FALSE),1,
IF(AND(ISNUMBER(Synthese!AD28)=FALSE,OR(VALUE($H28)=5,VALUE($H28)=10)=TRUE),$AR$3,
IF(AND(VALUE($H28)=5,ABS($J28-Synthese!AD28)&gt;$AM$3)=TRUE,$AI$3,
IF(AND(VALUE($H28)=10,ABS($J28-Synthese!AD28)&gt;$AM$4)=TRUE,$AI$4,
1))))</f>
        <v>1</v>
      </c>
      <c r="AJ28" s="78">
        <f>IF(AND(ISNUMBER(Synthese!AE28)=FALSE,OR(VALUE($H28)=5,VALUE($H28)=10)=FALSE),1,
IF(AND(ISNUMBER(Synthese!AE28)=FALSE,OR(VALUE($H28)=5,VALUE($H28)=10)=TRUE),$AR$3,
IF(AND(VALUE($H28)=5,ABS($J28-Synthese!AE28)&gt;$AM$3)=TRUE,$AI$3,
IF(AND(VALUE($H28)=10,ABS($J28-Synthese!AE28)&gt;$AM$4)=TRUE,$AI$4,
1))))</f>
        <v>1</v>
      </c>
      <c r="AK28" s="78">
        <f>IF(AND(ISNUMBER(Synthese!AF28)=FALSE,OR(VALUE($H28)=5,VALUE($H28)=10)=FALSE),1,
IF(AND(ISNUMBER(Synthese!AF28)=FALSE,OR(VALUE($H28)=5,VALUE($H28)=10)=TRUE),$AR$3,
IF(AND(VALUE($H28)=5,ABS($J28-Synthese!AF28)&gt;$AM$3)=TRUE,$AI$3,
IF(AND(VALUE($H28)=10,ABS($J28-Synthese!AF28)&gt;$AM$4)=TRUE,$AI$4,
1))))</f>
        <v>1</v>
      </c>
      <c r="AL28" s="78">
        <f>IF(AND(ISNUMBER(Synthese!AG28)=FALSE,OR(VALUE($H28)=5,VALUE($H28)=10)=FALSE),1,
IF(AND(ISNUMBER(Synthese!AG28)=FALSE,OR(VALUE($H28)=5,VALUE($H28)=10)=TRUE),$AR$3,
IF(AND(VALUE($H28)=5,ABS($J28-Synthese!AG28)&gt;$AM$3)=TRUE,$AI$3,
IF(AND(VALUE($H28)=10,ABS($J28-Synthese!AG28)&gt;$AM$4)=TRUE,$AI$4,
1))))</f>
        <v>1</v>
      </c>
      <c r="AM28" s="78">
        <f>IF(AND(ISNUMBER(Synthese!AH28)=FALSE,OR(VALUE($H28)=5,VALUE($H28)=10)=FALSE),1,
IF(AND(ISNUMBER(Synthese!AH28)=FALSE,OR(VALUE($H28)=5,VALUE($H28)=10)=TRUE),$AR$3,
IF(AND(VALUE($H28)=5,ABS($J28-Synthese!AH28)&gt;$AM$3)=TRUE,$AI$3,
IF(AND(VALUE($H28)=10,ABS($J28-Synthese!AH28)&gt;$AM$4)=TRUE,$AI$4,
1))))</f>
        <v>1</v>
      </c>
      <c r="AN28" s="78">
        <f>IF(AND(ISNUMBER(Synthese!AI28)=FALSE,OR(VALUE($H28)=5,VALUE($H28)=10)=FALSE),1,
IF(AND(ISNUMBER(Synthese!AI28)=FALSE,OR(VALUE($H28)=5,VALUE($H28)=10)=TRUE),$AR$3,
IF(AND(VALUE($H28)=5,ABS($J28-Synthese!AI28)&gt;$AM$3)=TRUE,$AI$3,
IF(AND(VALUE($H28)=10,ABS($J28-Synthese!AI28)&gt;$AM$4)=TRUE,$AI$4,
1))))</f>
        <v>1</v>
      </c>
      <c r="AO28" s="78">
        <f>IF(AND(ISNUMBER(Synthese!AJ28)=FALSE,OR(VALUE($H28)=5,VALUE($H28)=10)=FALSE),1,
IF(AND(ISNUMBER(Synthese!AJ28)=FALSE,OR(VALUE($H28)=5,VALUE($H28)=10)=TRUE),$AR$3,
IF(AND(VALUE($H28)=5,ABS($J28-Synthese!AJ28)&gt;$AM$3)=TRUE,$AI$3,
IF(AND(VALUE($H28)=10,ABS($J28-Synthese!AJ28)&gt;$AM$4)=TRUE,$AI$4,
1))))</f>
        <v>1</v>
      </c>
      <c r="AP28" s="78">
        <f>IF(AND(ISNUMBER(Synthese!AK28)=FALSE,OR(VALUE($H28)=5,VALUE($H28)=10)=FALSE),1,
IF(AND(ISNUMBER(Synthese!AK28)=FALSE,OR(VALUE($H28)=5,VALUE($H28)=10)=TRUE),$AR$3,
IF(AND(VALUE($H28)=5,ABS($J28-Synthese!AK28)&gt;$AM$3)=TRUE,$AI$3,
IF(AND(VALUE($H28)=10,ABS($J28-Synthese!AK28)&gt;$AM$4)=TRUE,$AI$4,
1))))</f>
        <v>1</v>
      </c>
      <c r="AQ28" s="78">
        <f>IF(AND(ISNUMBER(Synthese!AL28)=FALSE,OR(VALUE($H28)=5,VALUE($H28)=10)=FALSE),1,
IF(AND(ISNUMBER(Synthese!AL28)=FALSE,OR(VALUE($H28)=5,VALUE($H28)=10)=TRUE),$AR$3,
IF(AND(VALUE($H28)=5,ABS($J28-Synthese!AL28)&gt;$AM$3)=TRUE,$AI$3,
IF(AND(VALUE($H28)=10,ABS($J28-Synthese!AL28)&gt;$AM$4)=TRUE,$AI$4,
1))))</f>
        <v>1</v>
      </c>
      <c r="AR28" s="78">
        <f>IF(AND(ISNUMBER(Synthese!AM28)=FALSE,OR(VALUE($H28)=5,VALUE($H28)=10)=FALSE),1,
IF(AND(ISNUMBER(Synthese!AM28)=FALSE,OR(VALUE($H28)=5,VALUE($H28)=10)=TRUE),$AR$3,
IF(AND(VALUE($H28)=5,ABS($J28-Synthese!AM28)&gt;$AM$3)=TRUE,$AI$3,
IF(AND(VALUE($H28)=10,ABS($J28-Synthese!AM28)&gt;$AM$4)=TRUE,$AI$4,
1))))</f>
        <v>1</v>
      </c>
      <c r="AS28" s="78">
        <f>IF(AND(ISNUMBER(Synthese!AN28)=FALSE,OR(VALUE($H28)=5,VALUE($H28)=10)=FALSE),1,
IF(AND(ISNUMBER(Synthese!AN28)=FALSE,OR(VALUE($H28)=5,VALUE($H28)=10)=TRUE),$AR$3,
IF(AND(VALUE($H28)=5,ABS($J28-Synthese!AN28)&gt;$AM$3)=TRUE,$AI$3,
IF(AND(VALUE($H28)=10,ABS($J28-Synthese!AN28)&gt;$AM$4)=TRUE,$AI$4,
1))))</f>
        <v>1</v>
      </c>
      <c r="AT28" s="78">
        <f>IF(AND(ISNUMBER(Synthese!AO28)=FALSE,OR(VALUE($H28)=5,VALUE($H28)=10)=FALSE),1,
IF(AND(ISNUMBER(Synthese!AO28)=FALSE,OR(VALUE($H28)=5,VALUE($H28)=10)=TRUE),$AR$3,
IF(AND(VALUE($H28)=5,ABS($J28-Synthese!AO28)&gt;$AM$3)=TRUE,$AI$3,
IF(AND(VALUE($H28)=10,ABS($J28-Synthese!AO28)&gt;$AM$4)=TRUE,$AI$4,
1))))</f>
        <v>1</v>
      </c>
      <c r="AU28" s="78">
        <f>IF(AND(ISNUMBER(Synthese!AP28)=FALSE,OR(VALUE($H28)=5,VALUE($H28)=10)=FALSE),1,
IF(AND(ISNUMBER(Synthese!AP28)=FALSE,OR(VALUE($H28)=5,VALUE($H28)=10)=TRUE),$AR$3,
IF(AND(VALUE($H28)=5,ABS($J28-Synthese!AP28)&gt;$AM$3)=TRUE,$AI$3,
IF(AND(VALUE($H28)=10,ABS($J28-Synthese!AP28)&gt;$AM$4)=TRUE,$AI$4,
1))))</f>
        <v>1</v>
      </c>
      <c r="AV28" s="78">
        <f>IF(AND(ISNUMBER(Synthese!AQ28)=FALSE,OR(VALUE($H28)=5,VALUE($H28)=10)=FALSE),1,
IF(AND(ISNUMBER(Synthese!AQ28)=FALSE,OR(VALUE($H28)=5,VALUE($H28)=10)=TRUE),$AR$3,
IF(AND(VALUE($H28)=5,ABS($J28-Synthese!AQ28)&gt;$AM$3)=TRUE,$AI$3,
IF(AND(VALUE($H28)=10,ABS($J28-Synthese!AQ28)&gt;$AM$4)=TRUE,$AI$4,
1))))</f>
        <v>1</v>
      </c>
      <c r="AW28" s="78">
        <f>IF(AND(ISNUMBER(Synthese!AR28)=FALSE,OR(VALUE($H28)=5,VALUE($H28)=10)=FALSE),1,
IF(AND(ISNUMBER(Synthese!AR28)=FALSE,OR(VALUE($H28)=5,VALUE($H28)=10)=TRUE),$AR$3,
IF(AND(VALUE($H28)=5,ABS($J28-Synthese!AR28)&gt;$AM$3)=TRUE,$AI$3,
IF(AND(VALUE($H28)=10,ABS($J28-Synthese!AR28)&gt;$AM$4)=TRUE,$AI$4,
1))))</f>
        <v>1</v>
      </c>
      <c r="AX28" s="78">
        <f>IF(AND(ISNUMBER(Synthese!AS28)=FALSE,OR(VALUE($H28)=5,VALUE($H28)=10)=FALSE),1,
IF(AND(ISNUMBER(Synthese!AS28)=FALSE,OR(VALUE($H28)=5,VALUE($H28)=10)=TRUE),$AR$3,
IF(AND(VALUE($H28)=5,ABS($J28-Synthese!AS28)&gt;$AM$3)=TRUE,$AI$3,
IF(AND(VALUE($H28)=10,ABS($J28-Synthese!AS28)&gt;$AM$4)=TRUE,$AI$4,
1))))</f>
        <v>1</v>
      </c>
      <c r="AY28" s="78">
        <f>IF(AND(ISNUMBER(Synthese!AT28)=FALSE,OR(VALUE($H28)=5,VALUE($H28)=10)=FALSE),1,
IF(AND(ISNUMBER(Synthese!AT28)=FALSE,OR(VALUE($H28)=5,VALUE($H28)=10)=TRUE),$AR$3,
IF(AND(VALUE($H28)=5,ABS($J28-Synthese!AT28)&gt;$AM$3)=TRUE,$AI$3,
IF(AND(VALUE($H28)=10,ABS($J28-Synthese!AT28)&gt;$AM$4)=TRUE,$AI$4,
1))))</f>
        <v>1</v>
      </c>
      <c r="AZ28" s="78">
        <f>IF(AND(ISNUMBER(Synthese!AU28)=FALSE,OR(VALUE($H28)=5,VALUE($H28)=10)=FALSE),1,
IF(AND(ISNUMBER(Synthese!AU28)=FALSE,OR(VALUE($H28)=5,VALUE($H28)=10)=TRUE),$AR$3,
IF(AND(VALUE($H28)=5,ABS($J28-Synthese!AU28)&gt;$AM$3)=TRUE,$AI$3,
IF(AND(VALUE($H28)=10,ABS($J28-Synthese!AU28)&gt;$AM$4)=TRUE,$AI$4,
1))))</f>
        <v>1</v>
      </c>
      <c r="BA28" s="78">
        <f>IF(AND(ISNUMBER(Synthese!AV28)=FALSE,OR(VALUE($H28)=5,VALUE($H28)=10)=FALSE),1,
IF(AND(ISNUMBER(Synthese!AV28)=FALSE,OR(VALUE($H28)=5,VALUE($H28)=10)=TRUE),$AR$3,
IF(AND(VALUE($H28)=5,ABS($J28-Synthese!AV28)&gt;$AM$3)=TRUE,$AI$3,
IF(AND(VALUE($H28)=10,ABS($J28-Synthese!AV28)&gt;$AM$4)=TRUE,$AI$4,
1))))</f>
        <v>1</v>
      </c>
      <c r="BB28" s="78">
        <f>IF(AND(ISNUMBER(Synthese!AW28)=FALSE,OR(VALUE($H28)=5,VALUE($H28)=10)=FALSE),1,
IF(AND(ISNUMBER(Synthese!AW28)=FALSE,OR(VALUE($H28)=5,VALUE($H28)=10)=TRUE),$AR$3,
IF(AND(VALUE($H28)=5,ABS($J28-Synthese!AW28)&gt;$AM$3)=TRUE,$AI$3,
IF(AND(VALUE($H28)=10,ABS($J28-Synthese!AW28)&gt;$AM$4)=TRUE,$AI$4,
1))))</f>
        <v>1</v>
      </c>
      <c r="BC28" s="78">
        <f>IF(AND(ISNUMBER(Synthese!AX28)=FALSE,OR(VALUE($H28)=5,VALUE($H28)=10)=FALSE),1,
IF(AND(ISNUMBER(Synthese!AX28)=FALSE,OR(VALUE($H28)=5,VALUE($H28)=10)=TRUE),$AR$3,
IF(AND(VALUE($H28)=5,ABS($J28-Synthese!AX28)&gt;$AM$3)=TRUE,$AI$3,
IF(AND(VALUE($H28)=10,ABS($J28-Synthese!AX28)&gt;$AM$4)=TRUE,$AI$4,
1))))</f>
        <v>1</v>
      </c>
      <c r="BD28" s="78">
        <f>IF(AND(ISNUMBER(Synthese!AY28)=FALSE,OR(VALUE($H28)=5,VALUE($H28)=10)=FALSE),1,
IF(AND(ISNUMBER(Synthese!AY28)=FALSE,OR(VALUE($H28)=5,VALUE($H28)=10)=TRUE),$AR$3,
IF(AND(VALUE($H28)=5,ABS($J28-Synthese!AY28)&gt;$AM$3)=TRUE,$AI$3,
IF(AND(VALUE($H28)=10,ABS($J28-Synthese!AY28)&gt;$AM$4)=TRUE,$AI$4,
1))))</f>
        <v>1</v>
      </c>
    </row>
    <row r="29" spans="1:56" ht="120" x14ac:dyDescent="0.25">
      <c r="A29" s="29" t="s">
        <v>150</v>
      </c>
      <c r="B29" s="17" t="str">
        <f>+Synthese!D29</f>
        <v>Fonction publique</v>
      </c>
      <c r="C29" s="24">
        <v>16.2</v>
      </c>
      <c r="D29" s="11"/>
      <c r="E29" s="15" t="str">
        <f>Synthese!AC29</f>
        <v>–5 : Ligne libérale / réduction de l’État
+5 : Ligne étatiste / renforcement du service public</v>
      </c>
      <c r="F29" s="16" t="str">
        <f>Synthese!AZ29</f>
        <v>–5 / –4 : Une réduction forte des effectifs et une recentralisation sur missions strictement régaliennes.
–3 / –2 : Une maîtrise stricte des effectifs et une lutte contre l’inflation bureaucratique.
–1 / 0 / +1 : Une réforme pragmatique privilégiant efficacité, mobilité et revalorisations ciblées.
+3 / +4 : Une défense large du service public et des missions sociales territoriales.
+5 : Un renforcement massif du statut, des effectifs et des carrières publiques.</v>
      </c>
      <c r="G29" s="25" t="str">
        <f>'faire le test'!C36</f>
        <v>03 nécessaire</v>
      </c>
      <c r="H29" s="25" t="str">
        <f t="shared" si="0"/>
        <v>03</v>
      </c>
      <c r="I29" s="76">
        <f t="shared" si="1"/>
        <v>10</v>
      </c>
      <c r="J29" s="38">
        <f>'faire le test'!G36</f>
        <v>0</v>
      </c>
      <c r="K29" s="37">
        <f>IF(ISNUMBER(Synthese!AD29)=FALSE,"",ABS($J29-Synthese!AD29)^2*$H29)</f>
        <v>75</v>
      </c>
      <c r="L29" s="37">
        <f>IF(ISNUMBER(Synthese!AE29)=FALSE,"",ABS($J29-Synthese!AE29)^2*$H29)</f>
        <v>75</v>
      </c>
      <c r="M29" s="37">
        <f>IF(ISNUMBER(Synthese!AF29)=FALSE,"",ABS($J29-Synthese!AF29)^2*$H29)</f>
        <v>75</v>
      </c>
      <c r="N29" s="37">
        <f>IF(ISNUMBER(Synthese!AG29)=FALSE,"",ABS($J29-Synthese!AG29)^2*$H29)</f>
        <v>48</v>
      </c>
      <c r="O29" s="37">
        <f>IF(ISNUMBER(Synthese!AH29)=FALSE,"",ABS($J29-Synthese!AH29)^2*$H29)</f>
        <v>75</v>
      </c>
      <c r="P29" s="37">
        <f>IF(ISNUMBER(Synthese!AI29)=FALSE,"",ABS($J29-Synthese!AI29)^2*$H29)</f>
        <v>75</v>
      </c>
      <c r="Q29" s="37">
        <f>IF(ISNUMBER(Synthese!AJ29)=FALSE,"",ABS($J29-Synthese!AJ29)^2*$H29)</f>
        <v>75</v>
      </c>
      <c r="R29" s="37">
        <f>IF(ISNUMBER(Synthese!AK29)=FALSE,"",ABS($J29-Synthese!AK29)^2*$H29)</f>
        <v>75</v>
      </c>
      <c r="S29" s="37">
        <f>IF(ISNUMBER(Synthese!AL29)=FALSE,"",ABS($J29-Synthese!AL29)^2*$H29)</f>
        <v>75</v>
      </c>
      <c r="T29" s="37">
        <f>IF(ISNUMBER(Synthese!AM29)=FALSE,"",ABS($J29-Synthese!AM29)^2*$H29)</f>
        <v>75</v>
      </c>
      <c r="U29" s="37">
        <f>IF(ISNUMBER(Synthese!AN29)=FALSE,"",ABS($J29-Synthese!AN29)^2*$H29)</f>
        <v>27</v>
      </c>
      <c r="V29" s="37">
        <f>IF(ISNUMBER(Synthese!AO29)=FALSE,"",ABS($J29-Synthese!AO29)^2*$H29)</f>
        <v>12</v>
      </c>
      <c r="W29" s="37">
        <f>IF(ISNUMBER(Synthese!AP29)=FALSE,"",ABS($J29-Synthese!AP29)^2*$H29)</f>
        <v>12</v>
      </c>
      <c r="X29" s="37">
        <f>IF(ISNUMBER(Synthese!AQ29)=FALSE,"",ABS($J29-Synthese!AQ29)^2*$H29)</f>
        <v>27</v>
      </c>
      <c r="Y29" s="37">
        <f>IF(ISNUMBER(Synthese!AR29)=FALSE,"",ABS($J29-Synthese!AR29)^2*$H29)</f>
        <v>75</v>
      </c>
      <c r="Z29" s="37">
        <f>IF(ISNUMBER(Synthese!AS29)=FALSE,"",ABS($J29-Synthese!AS29)^2*$H29)</f>
        <v>48</v>
      </c>
      <c r="AA29" s="37">
        <f>IF(ISNUMBER(Synthese!AT29)=FALSE,"",ABS($J29-Synthese!AT29)^2*$H29)</f>
        <v>27</v>
      </c>
      <c r="AB29" s="37">
        <f>IF(ISNUMBER(Synthese!AU29)=FALSE,"",ABS($J29-Synthese!AU29)^2*$H29)</f>
        <v>12</v>
      </c>
      <c r="AC29" s="37">
        <f>IF(ISNUMBER(Synthese!AV29)=FALSE,"",ABS($J29-Synthese!AV29)^2*$H29)</f>
        <v>48</v>
      </c>
      <c r="AD29" s="37">
        <f>IF(ISNUMBER(Synthese!AW29)=FALSE,"",ABS($J29-Synthese!AW29)^2*$H29)</f>
        <v>48</v>
      </c>
      <c r="AE29" s="37">
        <f>IF(ISNUMBER(Synthese!AX29)=FALSE,"",ABS($J29-Synthese!AX29)^2*$H29)</f>
        <v>75</v>
      </c>
      <c r="AF29" s="37">
        <f>IF(ISNUMBER(Synthese!AY29)=FALSE,"",ABS($J29-Synthese!AY29)^2*$H29)</f>
        <v>3</v>
      </c>
      <c r="AI29" s="78">
        <f>IF(AND(ISNUMBER(Synthese!AD29)=FALSE,OR(VALUE($H29)=5,VALUE($H29)=10)=FALSE),1,
IF(AND(ISNUMBER(Synthese!AD29)=FALSE,OR(VALUE($H29)=5,VALUE($H29)=10)=TRUE),$AR$3,
IF(AND(VALUE($H29)=5,ABS($J29-Synthese!AD29)&gt;$AM$3)=TRUE,$AI$3,
IF(AND(VALUE($H29)=10,ABS($J29-Synthese!AD29)&gt;$AM$4)=TRUE,$AI$4,
1))))</f>
        <v>1</v>
      </c>
      <c r="AJ29" s="78">
        <f>IF(AND(ISNUMBER(Synthese!AE29)=FALSE,OR(VALUE($H29)=5,VALUE($H29)=10)=FALSE),1,
IF(AND(ISNUMBER(Synthese!AE29)=FALSE,OR(VALUE($H29)=5,VALUE($H29)=10)=TRUE),$AR$3,
IF(AND(VALUE($H29)=5,ABS($J29-Synthese!AE29)&gt;$AM$3)=TRUE,$AI$3,
IF(AND(VALUE($H29)=10,ABS($J29-Synthese!AE29)&gt;$AM$4)=TRUE,$AI$4,
1))))</f>
        <v>1</v>
      </c>
      <c r="AK29" s="78">
        <f>IF(AND(ISNUMBER(Synthese!AF29)=FALSE,OR(VALUE($H29)=5,VALUE($H29)=10)=FALSE),1,
IF(AND(ISNUMBER(Synthese!AF29)=FALSE,OR(VALUE($H29)=5,VALUE($H29)=10)=TRUE),$AR$3,
IF(AND(VALUE($H29)=5,ABS($J29-Synthese!AF29)&gt;$AM$3)=TRUE,$AI$3,
IF(AND(VALUE($H29)=10,ABS($J29-Synthese!AF29)&gt;$AM$4)=TRUE,$AI$4,
1))))</f>
        <v>1</v>
      </c>
      <c r="AL29" s="78">
        <f>IF(AND(ISNUMBER(Synthese!AG29)=FALSE,OR(VALUE($H29)=5,VALUE($H29)=10)=FALSE),1,
IF(AND(ISNUMBER(Synthese!AG29)=FALSE,OR(VALUE($H29)=5,VALUE($H29)=10)=TRUE),$AR$3,
IF(AND(VALUE($H29)=5,ABS($J29-Synthese!AG29)&gt;$AM$3)=TRUE,$AI$3,
IF(AND(VALUE($H29)=10,ABS($J29-Synthese!AG29)&gt;$AM$4)=TRUE,$AI$4,
1))))</f>
        <v>1</v>
      </c>
      <c r="AM29" s="78">
        <f>IF(AND(ISNUMBER(Synthese!AH29)=FALSE,OR(VALUE($H29)=5,VALUE($H29)=10)=FALSE),1,
IF(AND(ISNUMBER(Synthese!AH29)=FALSE,OR(VALUE($H29)=5,VALUE($H29)=10)=TRUE),$AR$3,
IF(AND(VALUE($H29)=5,ABS($J29-Synthese!AH29)&gt;$AM$3)=TRUE,$AI$3,
IF(AND(VALUE($H29)=10,ABS($J29-Synthese!AH29)&gt;$AM$4)=TRUE,$AI$4,
1))))</f>
        <v>1</v>
      </c>
      <c r="AN29" s="78">
        <f>IF(AND(ISNUMBER(Synthese!AI29)=FALSE,OR(VALUE($H29)=5,VALUE($H29)=10)=FALSE),1,
IF(AND(ISNUMBER(Synthese!AI29)=FALSE,OR(VALUE($H29)=5,VALUE($H29)=10)=TRUE),$AR$3,
IF(AND(VALUE($H29)=5,ABS($J29-Synthese!AI29)&gt;$AM$3)=TRUE,$AI$3,
IF(AND(VALUE($H29)=10,ABS($J29-Synthese!AI29)&gt;$AM$4)=TRUE,$AI$4,
1))))</f>
        <v>1</v>
      </c>
      <c r="AO29" s="78">
        <f>IF(AND(ISNUMBER(Synthese!AJ29)=FALSE,OR(VALUE($H29)=5,VALUE($H29)=10)=FALSE),1,
IF(AND(ISNUMBER(Synthese!AJ29)=FALSE,OR(VALUE($H29)=5,VALUE($H29)=10)=TRUE),$AR$3,
IF(AND(VALUE($H29)=5,ABS($J29-Synthese!AJ29)&gt;$AM$3)=TRUE,$AI$3,
IF(AND(VALUE($H29)=10,ABS($J29-Synthese!AJ29)&gt;$AM$4)=TRUE,$AI$4,
1))))</f>
        <v>1</v>
      </c>
      <c r="AP29" s="78">
        <f>IF(AND(ISNUMBER(Synthese!AK29)=FALSE,OR(VALUE($H29)=5,VALUE($H29)=10)=FALSE),1,
IF(AND(ISNUMBER(Synthese!AK29)=FALSE,OR(VALUE($H29)=5,VALUE($H29)=10)=TRUE),$AR$3,
IF(AND(VALUE($H29)=5,ABS($J29-Synthese!AK29)&gt;$AM$3)=TRUE,$AI$3,
IF(AND(VALUE($H29)=10,ABS($J29-Synthese!AK29)&gt;$AM$4)=TRUE,$AI$4,
1))))</f>
        <v>1</v>
      </c>
      <c r="AQ29" s="78">
        <f>IF(AND(ISNUMBER(Synthese!AL29)=FALSE,OR(VALUE($H29)=5,VALUE($H29)=10)=FALSE),1,
IF(AND(ISNUMBER(Synthese!AL29)=FALSE,OR(VALUE($H29)=5,VALUE($H29)=10)=TRUE),$AR$3,
IF(AND(VALUE($H29)=5,ABS($J29-Synthese!AL29)&gt;$AM$3)=TRUE,$AI$3,
IF(AND(VALUE($H29)=10,ABS($J29-Synthese!AL29)&gt;$AM$4)=TRUE,$AI$4,
1))))</f>
        <v>1</v>
      </c>
      <c r="AR29" s="78">
        <f>IF(AND(ISNUMBER(Synthese!AM29)=FALSE,OR(VALUE($H29)=5,VALUE($H29)=10)=FALSE),1,
IF(AND(ISNUMBER(Synthese!AM29)=FALSE,OR(VALUE($H29)=5,VALUE($H29)=10)=TRUE),$AR$3,
IF(AND(VALUE($H29)=5,ABS($J29-Synthese!AM29)&gt;$AM$3)=TRUE,$AI$3,
IF(AND(VALUE($H29)=10,ABS($J29-Synthese!AM29)&gt;$AM$4)=TRUE,$AI$4,
1))))</f>
        <v>1</v>
      </c>
      <c r="AS29" s="78">
        <f>IF(AND(ISNUMBER(Synthese!AN29)=FALSE,OR(VALUE($H29)=5,VALUE($H29)=10)=FALSE),1,
IF(AND(ISNUMBER(Synthese!AN29)=FALSE,OR(VALUE($H29)=5,VALUE($H29)=10)=TRUE),$AR$3,
IF(AND(VALUE($H29)=5,ABS($J29-Synthese!AN29)&gt;$AM$3)=TRUE,$AI$3,
IF(AND(VALUE($H29)=10,ABS($J29-Synthese!AN29)&gt;$AM$4)=TRUE,$AI$4,
1))))</f>
        <v>1</v>
      </c>
      <c r="AT29" s="78">
        <f>IF(AND(ISNUMBER(Synthese!AO29)=FALSE,OR(VALUE($H29)=5,VALUE($H29)=10)=FALSE),1,
IF(AND(ISNUMBER(Synthese!AO29)=FALSE,OR(VALUE($H29)=5,VALUE($H29)=10)=TRUE),$AR$3,
IF(AND(VALUE($H29)=5,ABS($J29-Synthese!AO29)&gt;$AM$3)=TRUE,$AI$3,
IF(AND(VALUE($H29)=10,ABS($J29-Synthese!AO29)&gt;$AM$4)=TRUE,$AI$4,
1))))</f>
        <v>1</v>
      </c>
      <c r="AU29" s="78">
        <f>IF(AND(ISNUMBER(Synthese!AP29)=FALSE,OR(VALUE($H29)=5,VALUE($H29)=10)=FALSE),1,
IF(AND(ISNUMBER(Synthese!AP29)=FALSE,OR(VALUE($H29)=5,VALUE($H29)=10)=TRUE),$AR$3,
IF(AND(VALUE($H29)=5,ABS($J29-Synthese!AP29)&gt;$AM$3)=TRUE,$AI$3,
IF(AND(VALUE($H29)=10,ABS($J29-Synthese!AP29)&gt;$AM$4)=TRUE,$AI$4,
1))))</f>
        <v>1</v>
      </c>
      <c r="AV29" s="78">
        <f>IF(AND(ISNUMBER(Synthese!AQ29)=FALSE,OR(VALUE($H29)=5,VALUE($H29)=10)=FALSE),1,
IF(AND(ISNUMBER(Synthese!AQ29)=FALSE,OR(VALUE($H29)=5,VALUE($H29)=10)=TRUE),$AR$3,
IF(AND(VALUE($H29)=5,ABS($J29-Synthese!AQ29)&gt;$AM$3)=TRUE,$AI$3,
IF(AND(VALUE($H29)=10,ABS($J29-Synthese!AQ29)&gt;$AM$4)=TRUE,$AI$4,
1))))</f>
        <v>1</v>
      </c>
      <c r="AW29" s="78">
        <f>IF(AND(ISNUMBER(Synthese!AR29)=FALSE,OR(VALUE($H29)=5,VALUE($H29)=10)=FALSE),1,
IF(AND(ISNUMBER(Synthese!AR29)=FALSE,OR(VALUE($H29)=5,VALUE($H29)=10)=TRUE),$AR$3,
IF(AND(VALUE($H29)=5,ABS($J29-Synthese!AR29)&gt;$AM$3)=TRUE,$AI$3,
IF(AND(VALUE($H29)=10,ABS($J29-Synthese!AR29)&gt;$AM$4)=TRUE,$AI$4,
1))))</f>
        <v>1</v>
      </c>
      <c r="AX29" s="78">
        <f>IF(AND(ISNUMBER(Synthese!AS29)=FALSE,OR(VALUE($H29)=5,VALUE($H29)=10)=FALSE),1,
IF(AND(ISNUMBER(Synthese!AS29)=FALSE,OR(VALUE($H29)=5,VALUE($H29)=10)=TRUE),$AR$3,
IF(AND(VALUE($H29)=5,ABS($J29-Synthese!AS29)&gt;$AM$3)=TRUE,$AI$3,
IF(AND(VALUE($H29)=10,ABS($J29-Synthese!AS29)&gt;$AM$4)=TRUE,$AI$4,
1))))</f>
        <v>1</v>
      </c>
      <c r="AY29" s="78">
        <f>IF(AND(ISNUMBER(Synthese!AT29)=FALSE,OR(VALUE($H29)=5,VALUE($H29)=10)=FALSE),1,
IF(AND(ISNUMBER(Synthese!AT29)=FALSE,OR(VALUE($H29)=5,VALUE($H29)=10)=TRUE),$AR$3,
IF(AND(VALUE($H29)=5,ABS($J29-Synthese!AT29)&gt;$AM$3)=TRUE,$AI$3,
IF(AND(VALUE($H29)=10,ABS($J29-Synthese!AT29)&gt;$AM$4)=TRUE,$AI$4,
1))))</f>
        <v>1</v>
      </c>
      <c r="AZ29" s="78">
        <f>IF(AND(ISNUMBER(Synthese!AU29)=FALSE,OR(VALUE($H29)=5,VALUE($H29)=10)=FALSE),1,
IF(AND(ISNUMBER(Synthese!AU29)=FALSE,OR(VALUE($H29)=5,VALUE($H29)=10)=TRUE),$AR$3,
IF(AND(VALUE($H29)=5,ABS($J29-Synthese!AU29)&gt;$AM$3)=TRUE,$AI$3,
IF(AND(VALUE($H29)=10,ABS($J29-Synthese!AU29)&gt;$AM$4)=TRUE,$AI$4,
1))))</f>
        <v>1</v>
      </c>
      <c r="BA29" s="78">
        <f>IF(AND(ISNUMBER(Synthese!AV29)=FALSE,OR(VALUE($H29)=5,VALUE($H29)=10)=FALSE),1,
IF(AND(ISNUMBER(Synthese!AV29)=FALSE,OR(VALUE($H29)=5,VALUE($H29)=10)=TRUE),$AR$3,
IF(AND(VALUE($H29)=5,ABS($J29-Synthese!AV29)&gt;$AM$3)=TRUE,$AI$3,
IF(AND(VALUE($H29)=10,ABS($J29-Synthese!AV29)&gt;$AM$4)=TRUE,$AI$4,
1))))</f>
        <v>1</v>
      </c>
      <c r="BB29" s="78">
        <f>IF(AND(ISNUMBER(Synthese!AW29)=FALSE,OR(VALUE($H29)=5,VALUE($H29)=10)=FALSE),1,
IF(AND(ISNUMBER(Synthese!AW29)=FALSE,OR(VALUE($H29)=5,VALUE($H29)=10)=TRUE),$AR$3,
IF(AND(VALUE($H29)=5,ABS($J29-Synthese!AW29)&gt;$AM$3)=TRUE,$AI$3,
IF(AND(VALUE($H29)=10,ABS($J29-Synthese!AW29)&gt;$AM$4)=TRUE,$AI$4,
1))))</f>
        <v>1</v>
      </c>
      <c r="BC29" s="78">
        <f>IF(AND(ISNUMBER(Synthese!AX29)=FALSE,OR(VALUE($H29)=5,VALUE($H29)=10)=FALSE),1,
IF(AND(ISNUMBER(Synthese!AX29)=FALSE,OR(VALUE($H29)=5,VALUE($H29)=10)=TRUE),$AR$3,
IF(AND(VALUE($H29)=5,ABS($J29-Synthese!AX29)&gt;$AM$3)=TRUE,$AI$3,
IF(AND(VALUE($H29)=10,ABS($J29-Synthese!AX29)&gt;$AM$4)=TRUE,$AI$4,
1))))</f>
        <v>1</v>
      </c>
      <c r="BD29" s="78">
        <f>IF(AND(ISNUMBER(Synthese!AY29)=FALSE,OR(VALUE($H29)=5,VALUE($H29)=10)=FALSE),1,
IF(AND(ISNUMBER(Synthese!AY29)=FALSE,OR(VALUE($H29)=5,VALUE($H29)=10)=TRUE),$AR$3,
IF(AND(VALUE($H29)=5,ABS($J29-Synthese!AY29)&gt;$AM$3)=TRUE,$AI$3,
IF(AND(VALUE($H29)=10,ABS($J29-Synthese!AY29)&gt;$AM$4)=TRUE,$AI$4,
1))))</f>
        <v>1</v>
      </c>
    </row>
    <row r="30" spans="1:56" ht="150" x14ac:dyDescent="0.25">
      <c r="A30" s="29" t="s">
        <v>150</v>
      </c>
      <c r="B30" s="17" t="str">
        <f>+Synthese!D30</f>
        <v>Handicap &amp; accessibilité</v>
      </c>
      <c r="C30" s="24">
        <v>16.3</v>
      </c>
      <c r="D30" s="11"/>
      <c r="E30" s="15" t="str">
        <f>Synthese!AC30</f>
        <v>–5 : Ligne restrictive / anti‑inclusion / retour au spécialisé
+5 : Inclusion forte / accessibilité universelle / État social</v>
      </c>
      <c r="F30" s="16" t="str">
        <f>Synthese!AZ30</f>
        <v>–5 / –4 : Une ligne restrictive opposée à l’inclusion généralisée et aux obligations d’accessibilité.
–3 / –2 : Une inclusion scolaire limitée et une prudence envers l’extension des droits.
–1 / 0 / +1 : Une approche pragmatique centré sur l’effectivité des droits et la simplification.
+3 / +4 : Une politique d’inclusion forte intégrant accompagnement, autonomie et accessibilité territoriale.
+5 : Une inclusion totale avec déconjugalisation, AAH renforcée et accessibilité universelle.</v>
      </c>
      <c r="G30" s="25" t="str">
        <f>'faire le test'!C37</f>
        <v>03 nécessaire</v>
      </c>
      <c r="H30" s="25" t="str">
        <f t="shared" si="0"/>
        <v>03</v>
      </c>
      <c r="I30" s="76">
        <f t="shared" si="1"/>
        <v>10</v>
      </c>
      <c r="J30" s="38">
        <f>'faire le test'!G37</f>
        <v>0</v>
      </c>
      <c r="K30" s="37">
        <f>IF(ISNUMBER(Synthese!AD30)=FALSE,"",ABS($J30-Synthese!AD30)^2*$H30)</f>
        <v>12</v>
      </c>
      <c r="L30" s="37">
        <f>IF(ISNUMBER(Synthese!AE30)=FALSE,"",ABS($J30-Synthese!AE30)^2*$H30)</f>
        <v>48</v>
      </c>
      <c r="M30" s="37">
        <f>IF(ISNUMBER(Synthese!AF30)=FALSE,"",ABS($J30-Synthese!AF30)^2*$H30)</f>
        <v>48</v>
      </c>
      <c r="N30" s="37">
        <f>IF(ISNUMBER(Synthese!AG30)=FALSE,"",ABS($J30-Synthese!AG30)^2*$H30)</f>
        <v>75</v>
      </c>
      <c r="O30" s="37" t="str">
        <f>IF(ISNUMBER(Synthese!AH30)=FALSE,"",ABS($J30-Synthese!AH30)^2*$H30)</f>
        <v/>
      </c>
      <c r="P30" s="37">
        <f>IF(ISNUMBER(Synthese!AI30)=FALSE,"",ABS($J30-Synthese!AI30)^2*$H30)</f>
        <v>75</v>
      </c>
      <c r="Q30" s="37">
        <f>IF(ISNUMBER(Synthese!AJ30)=FALSE,"",ABS($J30-Synthese!AJ30)^2*$H30)</f>
        <v>75</v>
      </c>
      <c r="R30" s="37">
        <f>IF(ISNUMBER(Synthese!AK30)=FALSE,"",ABS($J30-Synthese!AK30)^2*$H30)</f>
        <v>48</v>
      </c>
      <c r="S30" s="37">
        <f>IF(ISNUMBER(Synthese!AL30)=FALSE,"",ABS($J30-Synthese!AL30)^2*$H30)</f>
        <v>48</v>
      </c>
      <c r="T30" s="37" t="str">
        <f>IF(ISNUMBER(Synthese!AM30)=FALSE,"",ABS($J30-Synthese!AM30)^2*$H30)</f>
        <v/>
      </c>
      <c r="U30" s="37">
        <f>IF(ISNUMBER(Synthese!AN30)=FALSE,"",ABS($J30-Synthese!AN30)^2*$H30)</f>
        <v>3</v>
      </c>
      <c r="V30" s="37">
        <f>IF(ISNUMBER(Synthese!AO30)=FALSE,"",ABS($J30-Synthese!AO30)^2*$H30)</f>
        <v>0</v>
      </c>
      <c r="W30" s="37" t="str">
        <f>IF(ISNUMBER(Synthese!AP30)=FALSE,"",ABS($J30-Synthese!AP30)^2*$H30)</f>
        <v/>
      </c>
      <c r="X30" s="37">
        <f>IF(ISNUMBER(Synthese!AQ30)=FALSE,"",ABS($J30-Synthese!AQ30)^2*$H30)</f>
        <v>3</v>
      </c>
      <c r="Y30" s="37">
        <f>IF(ISNUMBER(Synthese!AR30)=FALSE,"",ABS($J30-Synthese!AR30)^2*$H30)</f>
        <v>3</v>
      </c>
      <c r="Z30" s="37" t="str">
        <f>IF(ISNUMBER(Synthese!AS30)=FALSE,"",ABS($J30-Synthese!AS30)^2*$H30)</f>
        <v/>
      </c>
      <c r="AA30" s="37" t="str">
        <f>IF(ISNUMBER(Synthese!AT30)=FALSE,"",ABS($J30-Synthese!AT30)^2*$H30)</f>
        <v/>
      </c>
      <c r="AB30" s="37">
        <f>IF(ISNUMBER(Synthese!AU30)=FALSE,"",ABS($J30-Synthese!AU30)^2*$H30)</f>
        <v>48</v>
      </c>
      <c r="AC30" s="37">
        <f>IF(ISNUMBER(Synthese!AV30)=FALSE,"",ABS($J30-Synthese!AV30)^2*$H30)</f>
        <v>3</v>
      </c>
      <c r="AD30" s="37">
        <f>IF(ISNUMBER(Synthese!AW30)=FALSE,"",ABS($J30-Synthese!AW30)^2*$H30)</f>
        <v>3</v>
      </c>
      <c r="AE30" s="37">
        <f>IF(ISNUMBER(Synthese!AX30)=FALSE,"",ABS($J30-Synthese!AX30)^2*$H30)</f>
        <v>75</v>
      </c>
      <c r="AF30" s="37">
        <f>IF(ISNUMBER(Synthese!AY30)=FALSE,"",ABS($J30-Synthese!AY30)^2*$H30)</f>
        <v>0</v>
      </c>
      <c r="AI30" s="78">
        <f>IF(AND(ISNUMBER(Synthese!AD30)=FALSE,OR(VALUE($H30)=5,VALUE($H30)=10)=FALSE),1,
IF(AND(ISNUMBER(Synthese!AD30)=FALSE,OR(VALUE($H30)=5,VALUE($H30)=10)=TRUE),$AR$3,
IF(AND(VALUE($H30)=5,ABS($J30-Synthese!AD30)&gt;$AM$3)=TRUE,$AI$3,
IF(AND(VALUE($H30)=10,ABS($J30-Synthese!AD30)&gt;$AM$4)=TRUE,$AI$4,
1))))</f>
        <v>1</v>
      </c>
      <c r="AJ30" s="78">
        <f>IF(AND(ISNUMBER(Synthese!AE30)=FALSE,OR(VALUE($H30)=5,VALUE($H30)=10)=FALSE),1,
IF(AND(ISNUMBER(Synthese!AE30)=FALSE,OR(VALUE($H30)=5,VALUE($H30)=10)=TRUE),$AR$3,
IF(AND(VALUE($H30)=5,ABS($J30-Synthese!AE30)&gt;$AM$3)=TRUE,$AI$3,
IF(AND(VALUE($H30)=10,ABS($J30-Synthese!AE30)&gt;$AM$4)=TRUE,$AI$4,
1))))</f>
        <v>1</v>
      </c>
      <c r="AK30" s="78">
        <f>IF(AND(ISNUMBER(Synthese!AF30)=FALSE,OR(VALUE($H30)=5,VALUE($H30)=10)=FALSE),1,
IF(AND(ISNUMBER(Synthese!AF30)=FALSE,OR(VALUE($H30)=5,VALUE($H30)=10)=TRUE),$AR$3,
IF(AND(VALUE($H30)=5,ABS($J30-Synthese!AF30)&gt;$AM$3)=TRUE,$AI$3,
IF(AND(VALUE($H30)=10,ABS($J30-Synthese!AF30)&gt;$AM$4)=TRUE,$AI$4,
1))))</f>
        <v>1</v>
      </c>
      <c r="AL30" s="78">
        <f>IF(AND(ISNUMBER(Synthese!AG30)=FALSE,OR(VALUE($H30)=5,VALUE($H30)=10)=FALSE),1,
IF(AND(ISNUMBER(Synthese!AG30)=FALSE,OR(VALUE($H30)=5,VALUE($H30)=10)=TRUE),$AR$3,
IF(AND(VALUE($H30)=5,ABS($J30-Synthese!AG30)&gt;$AM$3)=TRUE,$AI$3,
IF(AND(VALUE($H30)=10,ABS($J30-Synthese!AG30)&gt;$AM$4)=TRUE,$AI$4,
1))))</f>
        <v>1</v>
      </c>
      <c r="AM30" s="78">
        <f>IF(AND(ISNUMBER(Synthese!AH30)=FALSE,OR(VALUE($H30)=5,VALUE($H30)=10)=FALSE),1,
IF(AND(ISNUMBER(Synthese!AH30)=FALSE,OR(VALUE($H30)=5,VALUE($H30)=10)=TRUE),$AR$3,
IF(AND(VALUE($H30)=5,ABS($J30-Synthese!AH30)&gt;$AM$3)=TRUE,$AI$3,
IF(AND(VALUE($H30)=10,ABS($J30-Synthese!AH30)&gt;$AM$4)=TRUE,$AI$4,
1))))</f>
        <v>1</v>
      </c>
      <c r="AN30" s="78">
        <f>IF(AND(ISNUMBER(Synthese!AI30)=FALSE,OR(VALUE($H30)=5,VALUE($H30)=10)=FALSE),1,
IF(AND(ISNUMBER(Synthese!AI30)=FALSE,OR(VALUE($H30)=5,VALUE($H30)=10)=TRUE),$AR$3,
IF(AND(VALUE($H30)=5,ABS($J30-Synthese!AI30)&gt;$AM$3)=TRUE,$AI$3,
IF(AND(VALUE($H30)=10,ABS($J30-Synthese!AI30)&gt;$AM$4)=TRUE,$AI$4,
1))))</f>
        <v>1</v>
      </c>
      <c r="AO30" s="78">
        <f>IF(AND(ISNUMBER(Synthese!AJ30)=FALSE,OR(VALUE($H30)=5,VALUE($H30)=10)=FALSE),1,
IF(AND(ISNUMBER(Synthese!AJ30)=FALSE,OR(VALUE($H30)=5,VALUE($H30)=10)=TRUE),$AR$3,
IF(AND(VALUE($H30)=5,ABS($J30-Synthese!AJ30)&gt;$AM$3)=TRUE,$AI$3,
IF(AND(VALUE($H30)=10,ABS($J30-Synthese!AJ30)&gt;$AM$4)=TRUE,$AI$4,
1))))</f>
        <v>1</v>
      </c>
      <c r="AP30" s="78">
        <f>IF(AND(ISNUMBER(Synthese!AK30)=FALSE,OR(VALUE($H30)=5,VALUE($H30)=10)=FALSE),1,
IF(AND(ISNUMBER(Synthese!AK30)=FALSE,OR(VALUE($H30)=5,VALUE($H30)=10)=TRUE),$AR$3,
IF(AND(VALUE($H30)=5,ABS($J30-Synthese!AK30)&gt;$AM$3)=TRUE,$AI$3,
IF(AND(VALUE($H30)=10,ABS($J30-Synthese!AK30)&gt;$AM$4)=TRUE,$AI$4,
1))))</f>
        <v>1</v>
      </c>
      <c r="AQ30" s="78">
        <f>IF(AND(ISNUMBER(Synthese!AL30)=FALSE,OR(VALUE($H30)=5,VALUE($H30)=10)=FALSE),1,
IF(AND(ISNUMBER(Synthese!AL30)=FALSE,OR(VALUE($H30)=5,VALUE($H30)=10)=TRUE),$AR$3,
IF(AND(VALUE($H30)=5,ABS($J30-Synthese!AL30)&gt;$AM$3)=TRUE,$AI$3,
IF(AND(VALUE($H30)=10,ABS($J30-Synthese!AL30)&gt;$AM$4)=TRUE,$AI$4,
1))))</f>
        <v>1</v>
      </c>
      <c r="AR30" s="78">
        <f>IF(AND(ISNUMBER(Synthese!AM30)=FALSE,OR(VALUE($H30)=5,VALUE($H30)=10)=FALSE),1,
IF(AND(ISNUMBER(Synthese!AM30)=FALSE,OR(VALUE($H30)=5,VALUE($H30)=10)=TRUE),$AR$3,
IF(AND(VALUE($H30)=5,ABS($J30-Synthese!AM30)&gt;$AM$3)=TRUE,$AI$3,
IF(AND(VALUE($H30)=10,ABS($J30-Synthese!AM30)&gt;$AM$4)=TRUE,$AI$4,
1))))</f>
        <v>1</v>
      </c>
      <c r="AS30" s="78">
        <f>IF(AND(ISNUMBER(Synthese!AN30)=FALSE,OR(VALUE($H30)=5,VALUE($H30)=10)=FALSE),1,
IF(AND(ISNUMBER(Synthese!AN30)=FALSE,OR(VALUE($H30)=5,VALUE($H30)=10)=TRUE),$AR$3,
IF(AND(VALUE($H30)=5,ABS($J30-Synthese!AN30)&gt;$AM$3)=TRUE,$AI$3,
IF(AND(VALUE($H30)=10,ABS($J30-Synthese!AN30)&gt;$AM$4)=TRUE,$AI$4,
1))))</f>
        <v>1</v>
      </c>
      <c r="AT30" s="78">
        <f>IF(AND(ISNUMBER(Synthese!AO30)=FALSE,OR(VALUE($H30)=5,VALUE($H30)=10)=FALSE),1,
IF(AND(ISNUMBER(Synthese!AO30)=FALSE,OR(VALUE($H30)=5,VALUE($H30)=10)=TRUE),$AR$3,
IF(AND(VALUE($H30)=5,ABS($J30-Synthese!AO30)&gt;$AM$3)=TRUE,$AI$3,
IF(AND(VALUE($H30)=10,ABS($J30-Synthese!AO30)&gt;$AM$4)=TRUE,$AI$4,
1))))</f>
        <v>1</v>
      </c>
      <c r="AU30" s="78">
        <f>IF(AND(ISNUMBER(Synthese!AP30)=FALSE,OR(VALUE($H30)=5,VALUE($H30)=10)=FALSE),1,
IF(AND(ISNUMBER(Synthese!AP30)=FALSE,OR(VALUE($H30)=5,VALUE($H30)=10)=TRUE),$AR$3,
IF(AND(VALUE($H30)=5,ABS($J30-Synthese!AP30)&gt;$AM$3)=TRUE,$AI$3,
IF(AND(VALUE($H30)=10,ABS($J30-Synthese!AP30)&gt;$AM$4)=TRUE,$AI$4,
1))))</f>
        <v>1</v>
      </c>
      <c r="AV30" s="78">
        <f>IF(AND(ISNUMBER(Synthese!AQ30)=FALSE,OR(VALUE($H30)=5,VALUE($H30)=10)=FALSE),1,
IF(AND(ISNUMBER(Synthese!AQ30)=FALSE,OR(VALUE($H30)=5,VALUE($H30)=10)=TRUE),$AR$3,
IF(AND(VALUE($H30)=5,ABS($J30-Synthese!AQ30)&gt;$AM$3)=TRUE,$AI$3,
IF(AND(VALUE($H30)=10,ABS($J30-Synthese!AQ30)&gt;$AM$4)=TRUE,$AI$4,
1))))</f>
        <v>1</v>
      </c>
      <c r="AW30" s="78">
        <f>IF(AND(ISNUMBER(Synthese!AR30)=FALSE,OR(VALUE($H30)=5,VALUE($H30)=10)=FALSE),1,
IF(AND(ISNUMBER(Synthese!AR30)=FALSE,OR(VALUE($H30)=5,VALUE($H30)=10)=TRUE),$AR$3,
IF(AND(VALUE($H30)=5,ABS($J30-Synthese!AR30)&gt;$AM$3)=TRUE,$AI$3,
IF(AND(VALUE($H30)=10,ABS($J30-Synthese!AR30)&gt;$AM$4)=TRUE,$AI$4,
1))))</f>
        <v>1</v>
      </c>
      <c r="AX30" s="78">
        <f>IF(AND(ISNUMBER(Synthese!AS30)=FALSE,OR(VALUE($H30)=5,VALUE($H30)=10)=FALSE),1,
IF(AND(ISNUMBER(Synthese!AS30)=FALSE,OR(VALUE($H30)=5,VALUE($H30)=10)=TRUE),$AR$3,
IF(AND(VALUE($H30)=5,ABS($J30-Synthese!AS30)&gt;$AM$3)=TRUE,$AI$3,
IF(AND(VALUE($H30)=10,ABS($J30-Synthese!AS30)&gt;$AM$4)=TRUE,$AI$4,
1))))</f>
        <v>1</v>
      </c>
      <c r="AY30" s="78">
        <f>IF(AND(ISNUMBER(Synthese!AT30)=FALSE,OR(VALUE($H30)=5,VALUE($H30)=10)=FALSE),1,
IF(AND(ISNUMBER(Synthese!AT30)=FALSE,OR(VALUE($H30)=5,VALUE($H30)=10)=TRUE),$AR$3,
IF(AND(VALUE($H30)=5,ABS($J30-Synthese!AT30)&gt;$AM$3)=TRUE,$AI$3,
IF(AND(VALUE($H30)=10,ABS($J30-Synthese!AT30)&gt;$AM$4)=TRUE,$AI$4,
1))))</f>
        <v>1</v>
      </c>
      <c r="AZ30" s="78">
        <f>IF(AND(ISNUMBER(Synthese!AU30)=FALSE,OR(VALUE($H30)=5,VALUE($H30)=10)=FALSE),1,
IF(AND(ISNUMBER(Synthese!AU30)=FALSE,OR(VALUE($H30)=5,VALUE($H30)=10)=TRUE),$AR$3,
IF(AND(VALUE($H30)=5,ABS($J30-Synthese!AU30)&gt;$AM$3)=TRUE,$AI$3,
IF(AND(VALUE($H30)=10,ABS($J30-Synthese!AU30)&gt;$AM$4)=TRUE,$AI$4,
1))))</f>
        <v>1</v>
      </c>
      <c r="BA30" s="78">
        <f>IF(AND(ISNUMBER(Synthese!AV30)=FALSE,OR(VALUE($H30)=5,VALUE($H30)=10)=FALSE),1,
IF(AND(ISNUMBER(Synthese!AV30)=FALSE,OR(VALUE($H30)=5,VALUE($H30)=10)=TRUE),$AR$3,
IF(AND(VALUE($H30)=5,ABS($J30-Synthese!AV30)&gt;$AM$3)=TRUE,$AI$3,
IF(AND(VALUE($H30)=10,ABS($J30-Synthese!AV30)&gt;$AM$4)=TRUE,$AI$4,
1))))</f>
        <v>1</v>
      </c>
      <c r="BB30" s="78">
        <f>IF(AND(ISNUMBER(Synthese!AW30)=FALSE,OR(VALUE($H30)=5,VALUE($H30)=10)=FALSE),1,
IF(AND(ISNUMBER(Synthese!AW30)=FALSE,OR(VALUE($H30)=5,VALUE($H30)=10)=TRUE),$AR$3,
IF(AND(VALUE($H30)=5,ABS($J30-Synthese!AW30)&gt;$AM$3)=TRUE,$AI$3,
IF(AND(VALUE($H30)=10,ABS($J30-Synthese!AW30)&gt;$AM$4)=TRUE,$AI$4,
1))))</f>
        <v>1</v>
      </c>
      <c r="BC30" s="78">
        <f>IF(AND(ISNUMBER(Synthese!AX30)=FALSE,OR(VALUE($H30)=5,VALUE($H30)=10)=FALSE),1,
IF(AND(ISNUMBER(Synthese!AX30)=FALSE,OR(VALUE($H30)=5,VALUE($H30)=10)=TRUE),$AR$3,
IF(AND(VALUE($H30)=5,ABS($J30-Synthese!AX30)&gt;$AM$3)=TRUE,$AI$3,
IF(AND(VALUE($H30)=10,ABS($J30-Synthese!AX30)&gt;$AM$4)=TRUE,$AI$4,
1))))</f>
        <v>1</v>
      </c>
      <c r="BD30" s="78">
        <f>IF(AND(ISNUMBER(Synthese!AY30)=FALSE,OR(VALUE($H30)=5,VALUE($H30)=10)=FALSE),1,
IF(AND(ISNUMBER(Synthese!AY30)=FALSE,OR(VALUE($H30)=5,VALUE($H30)=10)=TRUE),$AR$3,
IF(AND(VALUE($H30)=5,ABS($J30-Synthese!AY30)&gt;$AM$3)=TRUE,$AI$3,
IF(AND(VALUE($H30)=10,ABS($J30-Synthese!AY30)&gt;$AM$4)=TRUE,$AI$4,
1))))</f>
        <v>1</v>
      </c>
    </row>
    <row r="31" spans="1:56" ht="150" x14ac:dyDescent="0.25">
      <c r="A31" s="29" t="s">
        <v>150</v>
      </c>
      <c r="B31" s="17" t="str">
        <f>+Synthese!D31</f>
        <v>Petite enfance &amp; natalité</v>
      </c>
      <c r="C31" s="24">
        <v>17</v>
      </c>
      <c r="D31" s="11"/>
      <c r="E31" s="15" t="str">
        <f>Synthese!AC31</f>
        <v>–5 : Ligne nataliste conservatrice / priorités nationales
+5 : Ligne universaliste / service public de la petite enfance
0 : Position neutre / absence de politique nataliste structurée</v>
      </c>
      <c r="F31" s="16" t="str">
        <f>Synthese!AZ31</f>
        <v>–5 / –4 : Une politique nataliste identitaire centrée sur familles nationales et avantages ciblés.
–3 / –2 : Un soutien traditionnel pro‑familles sans vision universelle de la petite enfance.
–1 / 0 / +1 : Une approche sociale ciblée améliorant conditions de vie sans objectif nataliste explicite.
+3 / +4 : Une politique familiale universelle favorisant égalité professionnelle et services de garde.
+5 : Un service public massif de la petite enfance avec droit opposable et crèches en nombre.</v>
      </c>
      <c r="G31" s="25" t="str">
        <f>'faire le test'!C38</f>
        <v>03 nécessaire</v>
      </c>
      <c r="H31" s="25" t="str">
        <f t="shared" si="0"/>
        <v>03</v>
      </c>
      <c r="I31" s="76">
        <f t="shared" si="1"/>
        <v>10</v>
      </c>
      <c r="J31" s="38">
        <f>'faire le test'!G38</f>
        <v>0</v>
      </c>
      <c r="K31" s="37">
        <f>IF(ISNUMBER(Synthese!AD31)=FALSE,"",ABS($J31-Synthese!AD31)^2*$H31)</f>
        <v>27</v>
      </c>
      <c r="L31" s="37">
        <f>IF(ISNUMBER(Synthese!AE31)=FALSE,"",ABS($J31-Synthese!AE31)^2*$H31)</f>
        <v>48</v>
      </c>
      <c r="M31" s="37">
        <f>IF(ISNUMBER(Synthese!AF31)=FALSE,"",ABS($J31-Synthese!AF31)^2*$H31)</f>
        <v>75</v>
      </c>
      <c r="N31" s="37" t="str">
        <f>IF(ISNUMBER(Synthese!AG31)=FALSE,"",ABS($J31-Synthese!AG31)^2*$H31)</f>
        <v/>
      </c>
      <c r="O31" s="37" t="str">
        <f>IF(ISNUMBER(Synthese!AH31)=FALSE,"",ABS($J31-Synthese!AH31)^2*$H31)</f>
        <v/>
      </c>
      <c r="P31" s="37">
        <f>IF(ISNUMBER(Synthese!AI31)=FALSE,"",ABS($J31-Synthese!AI31)^2*$H31)</f>
        <v>75</v>
      </c>
      <c r="Q31" s="37">
        <f>IF(ISNUMBER(Synthese!AJ31)=FALSE,"",ABS($J31-Synthese!AJ31)^2*$H31)</f>
        <v>75</v>
      </c>
      <c r="R31" s="37">
        <f>IF(ISNUMBER(Synthese!AK31)=FALSE,"",ABS($J31-Synthese!AK31)^2*$H31)</f>
        <v>75</v>
      </c>
      <c r="S31" s="37">
        <f>IF(ISNUMBER(Synthese!AL31)=FALSE,"",ABS($J31-Synthese!AL31)^2*$H31)</f>
        <v>75</v>
      </c>
      <c r="T31" s="37" t="str">
        <f>IF(ISNUMBER(Synthese!AM31)=FALSE,"",ABS($J31-Synthese!AM31)^2*$H31)</f>
        <v/>
      </c>
      <c r="U31" s="37">
        <f>IF(ISNUMBER(Synthese!AN31)=FALSE,"",ABS($J31-Synthese!AN31)^2*$H31)</f>
        <v>12</v>
      </c>
      <c r="V31" s="37">
        <f>IF(ISNUMBER(Synthese!AO31)=FALSE,"",ABS($J31-Synthese!AO31)^2*$H31)</f>
        <v>3</v>
      </c>
      <c r="W31" s="37" t="str">
        <f>IF(ISNUMBER(Synthese!AP31)=FALSE,"",ABS($J31-Synthese!AP31)^2*$H31)</f>
        <v/>
      </c>
      <c r="X31" s="37">
        <f>IF(ISNUMBER(Synthese!AQ31)=FALSE,"",ABS($J31-Synthese!AQ31)^2*$H31)</f>
        <v>12</v>
      </c>
      <c r="Y31" s="37">
        <f>IF(ISNUMBER(Synthese!AR31)=FALSE,"",ABS($J31-Synthese!AR31)^2*$H31)</f>
        <v>3</v>
      </c>
      <c r="Z31" s="37" t="str">
        <f>IF(ISNUMBER(Synthese!AS31)=FALSE,"",ABS($J31-Synthese!AS31)^2*$H31)</f>
        <v/>
      </c>
      <c r="AA31" s="37">
        <f>IF(ISNUMBER(Synthese!AT31)=FALSE,"",ABS($J31-Synthese!AT31)^2*$H31)</f>
        <v>48</v>
      </c>
      <c r="AB31" s="37">
        <f>IF(ISNUMBER(Synthese!AU31)=FALSE,"",ABS($J31-Synthese!AU31)^2*$H31)</f>
        <v>3</v>
      </c>
      <c r="AC31" s="37">
        <f>IF(ISNUMBER(Synthese!AV31)=FALSE,"",ABS($J31-Synthese!AV31)^2*$H31)</f>
        <v>48</v>
      </c>
      <c r="AD31" s="37">
        <f>IF(ISNUMBER(Synthese!AW31)=FALSE,"",ABS($J31-Synthese!AW31)^2*$H31)</f>
        <v>48</v>
      </c>
      <c r="AE31" s="37">
        <f>IF(ISNUMBER(Synthese!AX31)=FALSE,"",ABS($J31-Synthese!AX31)^2*$H31)</f>
        <v>75</v>
      </c>
      <c r="AF31" s="37">
        <f>IF(ISNUMBER(Synthese!AY31)=FALSE,"",ABS($J31-Synthese!AY31)^2*$H31)</f>
        <v>12</v>
      </c>
      <c r="AI31" s="78">
        <f>IF(AND(ISNUMBER(Synthese!AD31)=FALSE,OR(VALUE($H31)=5,VALUE($H31)=10)=FALSE),1,
IF(AND(ISNUMBER(Synthese!AD31)=FALSE,OR(VALUE($H31)=5,VALUE($H31)=10)=TRUE),$AR$3,
IF(AND(VALUE($H31)=5,ABS($J31-Synthese!AD31)&gt;$AM$3)=TRUE,$AI$3,
IF(AND(VALUE($H31)=10,ABS($J31-Synthese!AD31)&gt;$AM$4)=TRUE,$AI$4,
1))))</f>
        <v>1</v>
      </c>
      <c r="AJ31" s="78">
        <f>IF(AND(ISNUMBER(Synthese!AE31)=FALSE,OR(VALUE($H31)=5,VALUE($H31)=10)=FALSE),1,
IF(AND(ISNUMBER(Synthese!AE31)=FALSE,OR(VALUE($H31)=5,VALUE($H31)=10)=TRUE),$AR$3,
IF(AND(VALUE($H31)=5,ABS($J31-Synthese!AE31)&gt;$AM$3)=TRUE,$AI$3,
IF(AND(VALUE($H31)=10,ABS($J31-Synthese!AE31)&gt;$AM$4)=TRUE,$AI$4,
1))))</f>
        <v>1</v>
      </c>
      <c r="AK31" s="78">
        <f>IF(AND(ISNUMBER(Synthese!AF31)=FALSE,OR(VALUE($H31)=5,VALUE($H31)=10)=FALSE),1,
IF(AND(ISNUMBER(Synthese!AF31)=FALSE,OR(VALUE($H31)=5,VALUE($H31)=10)=TRUE),$AR$3,
IF(AND(VALUE($H31)=5,ABS($J31-Synthese!AF31)&gt;$AM$3)=TRUE,$AI$3,
IF(AND(VALUE($H31)=10,ABS($J31-Synthese!AF31)&gt;$AM$4)=TRUE,$AI$4,
1))))</f>
        <v>1</v>
      </c>
      <c r="AL31" s="78">
        <f>IF(AND(ISNUMBER(Synthese!AG31)=FALSE,OR(VALUE($H31)=5,VALUE($H31)=10)=FALSE),1,
IF(AND(ISNUMBER(Synthese!AG31)=FALSE,OR(VALUE($H31)=5,VALUE($H31)=10)=TRUE),$AR$3,
IF(AND(VALUE($H31)=5,ABS($J31-Synthese!AG31)&gt;$AM$3)=TRUE,$AI$3,
IF(AND(VALUE($H31)=10,ABS($J31-Synthese!AG31)&gt;$AM$4)=TRUE,$AI$4,
1))))</f>
        <v>1</v>
      </c>
      <c r="AM31" s="78">
        <f>IF(AND(ISNUMBER(Synthese!AH31)=FALSE,OR(VALUE($H31)=5,VALUE($H31)=10)=FALSE),1,
IF(AND(ISNUMBER(Synthese!AH31)=FALSE,OR(VALUE($H31)=5,VALUE($H31)=10)=TRUE),$AR$3,
IF(AND(VALUE($H31)=5,ABS($J31-Synthese!AH31)&gt;$AM$3)=TRUE,$AI$3,
IF(AND(VALUE($H31)=10,ABS($J31-Synthese!AH31)&gt;$AM$4)=TRUE,$AI$4,
1))))</f>
        <v>1</v>
      </c>
      <c r="AN31" s="78">
        <f>IF(AND(ISNUMBER(Synthese!AI31)=FALSE,OR(VALUE($H31)=5,VALUE($H31)=10)=FALSE),1,
IF(AND(ISNUMBER(Synthese!AI31)=FALSE,OR(VALUE($H31)=5,VALUE($H31)=10)=TRUE),$AR$3,
IF(AND(VALUE($H31)=5,ABS($J31-Synthese!AI31)&gt;$AM$3)=TRUE,$AI$3,
IF(AND(VALUE($H31)=10,ABS($J31-Synthese!AI31)&gt;$AM$4)=TRUE,$AI$4,
1))))</f>
        <v>1</v>
      </c>
      <c r="AO31" s="78">
        <f>IF(AND(ISNUMBER(Synthese!AJ31)=FALSE,OR(VALUE($H31)=5,VALUE($H31)=10)=FALSE),1,
IF(AND(ISNUMBER(Synthese!AJ31)=FALSE,OR(VALUE($H31)=5,VALUE($H31)=10)=TRUE),$AR$3,
IF(AND(VALUE($H31)=5,ABS($J31-Synthese!AJ31)&gt;$AM$3)=TRUE,$AI$3,
IF(AND(VALUE($H31)=10,ABS($J31-Synthese!AJ31)&gt;$AM$4)=TRUE,$AI$4,
1))))</f>
        <v>1</v>
      </c>
      <c r="AP31" s="78">
        <f>IF(AND(ISNUMBER(Synthese!AK31)=FALSE,OR(VALUE($H31)=5,VALUE($H31)=10)=FALSE),1,
IF(AND(ISNUMBER(Synthese!AK31)=FALSE,OR(VALUE($H31)=5,VALUE($H31)=10)=TRUE),$AR$3,
IF(AND(VALUE($H31)=5,ABS($J31-Synthese!AK31)&gt;$AM$3)=TRUE,$AI$3,
IF(AND(VALUE($H31)=10,ABS($J31-Synthese!AK31)&gt;$AM$4)=TRUE,$AI$4,
1))))</f>
        <v>1</v>
      </c>
      <c r="AQ31" s="78">
        <f>IF(AND(ISNUMBER(Synthese!AL31)=FALSE,OR(VALUE($H31)=5,VALUE($H31)=10)=FALSE),1,
IF(AND(ISNUMBER(Synthese!AL31)=FALSE,OR(VALUE($H31)=5,VALUE($H31)=10)=TRUE),$AR$3,
IF(AND(VALUE($H31)=5,ABS($J31-Synthese!AL31)&gt;$AM$3)=TRUE,$AI$3,
IF(AND(VALUE($H31)=10,ABS($J31-Synthese!AL31)&gt;$AM$4)=TRUE,$AI$4,
1))))</f>
        <v>1</v>
      </c>
      <c r="AR31" s="78">
        <f>IF(AND(ISNUMBER(Synthese!AM31)=FALSE,OR(VALUE($H31)=5,VALUE($H31)=10)=FALSE),1,
IF(AND(ISNUMBER(Synthese!AM31)=FALSE,OR(VALUE($H31)=5,VALUE($H31)=10)=TRUE),$AR$3,
IF(AND(VALUE($H31)=5,ABS($J31-Synthese!AM31)&gt;$AM$3)=TRUE,$AI$3,
IF(AND(VALUE($H31)=10,ABS($J31-Synthese!AM31)&gt;$AM$4)=TRUE,$AI$4,
1))))</f>
        <v>1</v>
      </c>
      <c r="AS31" s="78">
        <f>IF(AND(ISNUMBER(Synthese!AN31)=FALSE,OR(VALUE($H31)=5,VALUE($H31)=10)=FALSE),1,
IF(AND(ISNUMBER(Synthese!AN31)=FALSE,OR(VALUE($H31)=5,VALUE($H31)=10)=TRUE),$AR$3,
IF(AND(VALUE($H31)=5,ABS($J31-Synthese!AN31)&gt;$AM$3)=TRUE,$AI$3,
IF(AND(VALUE($H31)=10,ABS($J31-Synthese!AN31)&gt;$AM$4)=TRUE,$AI$4,
1))))</f>
        <v>1</v>
      </c>
      <c r="AT31" s="78">
        <f>IF(AND(ISNUMBER(Synthese!AO31)=FALSE,OR(VALUE($H31)=5,VALUE($H31)=10)=FALSE),1,
IF(AND(ISNUMBER(Synthese!AO31)=FALSE,OR(VALUE($H31)=5,VALUE($H31)=10)=TRUE),$AR$3,
IF(AND(VALUE($H31)=5,ABS($J31-Synthese!AO31)&gt;$AM$3)=TRUE,$AI$3,
IF(AND(VALUE($H31)=10,ABS($J31-Synthese!AO31)&gt;$AM$4)=TRUE,$AI$4,
1))))</f>
        <v>1</v>
      </c>
      <c r="AU31" s="78">
        <f>IF(AND(ISNUMBER(Synthese!AP31)=FALSE,OR(VALUE($H31)=5,VALUE($H31)=10)=FALSE),1,
IF(AND(ISNUMBER(Synthese!AP31)=FALSE,OR(VALUE($H31)=5,VALUE($H31)=10)=TRUE),$AR$3,
IF(AND(VALUE($H31)=5,ABS($J31-Synthese!AP31)&gt;$AM$3)=TRUE,$AI$3,
IF(AND(VALUE($H31)=10,ABS($J31-Synthese!AP31)&gt;$AM$4)=TRUE,$AI$4,
1))))</f>
        <v>1</v>
      </c>
      <c r="AV31" s="78">
        <f>IF(AND(ISNUMBER(Synthese!AQ31)=FALSE,OR(VALUE($H31)=5,VALUE($H31)=10)=FALSE),1,
IF(AND(ISNUMBER(Synthese!AQ31)=FALSE,OR(VALUE($H31)=5,VALUE($H31)=10)=TRUE),$AR$3,
IF(AND(VALUE($H31)=5,ABS($J31-Synthese!AQ31)&gt;$AM$3)=TRUE,$AI$3,
IF(AND(VALUE($H31)=10,ABS($J31-Synthese!AQ31)&gt;$AM$4)=TRUE,$AI$4,
1))))</f>
        <v>1</v>
      </c>
      <c r="AW31" s="78">
        <f>IF(AND(ISNUMBER(Synthese!AR31)=FALSE,OR(VALUE($H31)=5,VALUE($H31)=10)=FALSE),1,
IF(AND(ISNUMBER(Synthese!AR31)=FALSE,OR(VALUE($H31)=5,VALUE($H31)=10)=TRUE),$AR$3,
IF(AND(VALUE($H31)=5,ABS($J31-Synthese!AR31)&gt;$AM$3)=TRUE,$AI$3,
IF(AND(VALUE($H31)=10,ABS($J31-Synthese!AR31)&gt;$AM$4)=TRUE,$AI$4,
1))))</f>
        <v>1</v>
      </c>
      <c r="AX31" s="78">
        <f>IF(AND(ISNUMBER(Synthese!AS31)=FALSE,OR(VALUE($H31)=5,VALUE($H31)=10)=FALSE),1,
IF(AND(ISNUMBER(Synthese!AS31)=FALSE,OR(VALUE($H31)=5,VALUE($H31)=10)=TRUE),$AR$3,
IF(AND(VALUE($H31)=5,ABS($J31-Synthese!AS31)&gt;$AM$3)=TRUE,$AI$3,
IF(AND(VALUE($H31)=10,ABS($J31-Synthese!AS31)&gt;$AM$4)=TRUE,$AI$4,
1))))</f>
        <v>1</v>
      </c>
      <c r="AY31" s="78">
        <f>IF(AND(ISNUMBER(Synthese!AT31)=FALSE,OR(VALUE($H31)=5,VALUE($H31)=10)=FALSE),1,
IF(AND(ISNUMBER(Synthese!AT31)=FALSE,OR(VALUE($H31)=5,VALUE($H31)=10)=TRUE),$AR$3,
IF(AND(VALUE($H31)=5,ABS($J31-Synthese!AT31)&gt;$AM$3)=TRUE,$AI$3,
IF(AND(VALUE($H31)=10,ABS($J31-Synthese!AT31)&gt;$AM$4)=TRUE,$AI$4,
1))))</f>
        <v>1</v>
      </c>
      <c r="AZ31" s="78">
        <f>IF(AND(ISNUMBER(Synthese!AU31)=FALSE,OR(VALUE($H31)=5,VALUE($H31)=10)=FALSE),1,
IF(AND(ISNUMBER(Synthese!AU31)=FALSE,OR(VALUE($H31)=5,VALUE($H31)=10)=TRUE),$AR$3,
IF(AND(VALUE($H31)=5,ABS($J31-Synthese!AU31)&gt;$AM$3)=TRUE,$AI$3,
IF(AND(VALUE($H31)=10,ABS($J31-Synthese!AU31)&gt;$AM$4)=TRUE,$AI$4,
1))))</f>
        <v>1</v>
      </c>
      <c r="BA31" s="78">
        <f>IF(AND(ISNUMBER(Synthese!AV31)=FALSE,OR(VALUE($H31)=5,VALUE($H31)=10)=FALSE),1,
IF(AND(ISNUMBER(Synthese!AV31)=FALSE,OR(VALUE($H31)=5,VALUE($H31)=10)=TRUE),$AR$3,
IF(AND(VALUE($H31)=5,ABS($J31-Synthese!AV31)&gt;$AM$3)=TRUE,$AI$3,
IF(AND(VALUE($H31)=10,ABS($J31-Synthese!AV31)&gt;$AM$4)=TRUE,$AI$4,
1))))</f>
        <v>1</v>
      </c>
      <c r="BB31" s="78">
        <f>IF(AND(ISNUMBER(Synthese!AW31)=FALSE,OR(VALUE($H31)=5,VALUE($H31)=10)=FALSE),1,
IF(AND(ISNUMBER(Synthese!AW31)=FALSE,OR(VALUE($H31)=5,VALUE($H31)=10)=TRUE),$AR$3,
IF(AND(VALUE($H31)=5,ABS($J31-Synthese!AW31)&gt;$AM$3)=TRUE,$AI$3,
IF(AND(VALUE($H31)=10,ABS($J31-Synthese!AW31)&gt;$AM$4)=TRUE,$AI$4,
1))))</f>
        <v>1</v>
      </c>
      <c r="BC31" s="78">
        <f>IF(AND(ISNUMBER(Synthese!AX31)=FALSE,OR(VALUE($H31)=5,VALUE($H31)=10)=FALSE),1,
IF(AND(ISNUMBER(Synthese!AX31)=FALSE,OR(VALUE($H31)=5,VALUE($H31)=10)=TRUE),$AR$3,
IF(AND(VALUE($H31)=5,ABS($J31-Synthese!AX31)&gt;$AM$3)=TRUE,$AI$3,
IF(AND(VALUE($H31)=10,ABS($J31-Synthese!AX31)&gt;$AM$4)=TRUE,$AI$4,
1))))</f>
        <v>1</v>
      </c>
      <c r="BD31" s="78">
        <f>IF(AND(ISNUMBER(Synthese!AY31)=FALSE,OR(VALUE($H31)=5,VALUE($H31)=10)=FALSE),1,
IF(AND(ISNUMBER(Synthese!AY31)=FALSE,OR(VALUE($H31)=5,VALUE($H31)=10)=TRUE),$AR$3,
IF(AND(VALUE($H31)=5,ABS($J31-Synthese!AY31)&gt;$AM$3)=TRUE,$AI$3,
IF(AND(VALUE($H31)=10,ABS($J31-Synthese!AY31)&gt;$AM$4)=TRUE,$AI$4,
1))))</f>
        <v>1</v>
      </c>
    </row>
    <row r="32" spans="1:56" ht="150" x14ac:dyDescent="0.25">
      <c r="A32" s="29" t="s">
        <v>150</v>
      </c>
      <c r="B32" s="17" t="str">
        <f>+Synthese!D32</f>
        <v>Religion</v>
      </c>
      <c r="C32" s="24">
        <v>22</v>
      </c>
      <c r="D32" s="11"/>
      <c r="E32" s="15" t="str">
        <f>Synthese!AC32</f>
        <v>–5 : Laïcité stricte / républicanisme dur
+5 : Laïcité inclusive / liberté religieuse renforcée</v>
      </c>
      <c r="F32" s="16" t="str">
        <f>Synthese!AZ32</f>
        <v>–5 / –4 : Une laïcité stricte centrée sur lutte antiséparatisme et restrictions dans l’espace public.
–3 / –2 : Une laïcité ferme, principalement appliquée à l’école, contre certaines expressions religieuses.
–1 / 0 / +1 : Une laïcité républicaine équilibrée protégeant libertés et neutralité de l’État.
+3 / +4 : Une laïcité inclusive luttant contre discriminations religieuses et favorisant pluralisme.
+5 : Une laïcité de liberté renforçant droits des minorités et lutte anti‑haine religieuse.</v>
      </c>
      <c r="G32" s="25" t="str">
        <f>'faire le test'!C39</f>
        <v>03 nécessaire</v>
      </c>
      <c r="H32" s="25" t="str">
        <f t="shared" si="0"/>
        <v>03</v>
      </c>
      <c r="I32" s="76">
        <f t="shared" si="1"/>
        <v>10</v>
      </c>
      <c r="J32" s="38">
        <f>'faire le test'!G39</f>
        <v>0</v>
      </c>
      <c r="K32" s="37">
        <f>IF(ISNUMBER(Synthese!AD32)=FALSE,"",ABS($J32-Synthese!AD32)^2*$H32)</f>
        <v>48</v>
      </c>
      <c r="L32" s="37">
        <f>IF(ISNUMBER(Synthese!AE32)=FALSE,"",ABS($J32-Synthese!AE32)^2*$H32)</f>
        <v>0</v>
      </c>
      <c r="M32" s="37">
        <f>IF(ISNUMBER(Synthese!AF32)=FALSE,"",ABS($J32-Synthese!AF32)^2*$H32)</f>
        <v>48</v>
      </c>
      <c r="N32" s="37">
        <f>IF(ISNUMBER(Synthese!AG32)=FALSE,"",ABS($J32-Synthese!AG32)^2*$H32)</f>
        <v>3</v>
      </c>
      <c r="O32" s="37">
        <f>IF(ISNUMBER(Synthese!AH32)=FALSE,"",ABS($J32-Synthese!AH32)^2*$H32)</f>
        <v>75</v>
      </c>
      <c r="P32" s="37">
        <f>IF(ISNUMBER(Synthese!AI32)=FALSE,"",ABS($J32-Synthese!AI32)^2*$H32)</f>
        <v>27</v>
      </c>
      <c r="Q32" s="37">
        <f>IF(ISNUMBER(Synthese!AJ32)=FALSE,"",ABS($J32-Synthese!AJ32)^2*$H32)</f>
        <v>48</v>
      </c>
      <c r="R32" s="37">
        <f>IF(ISNUMBER(Synthese!AK32)=FALSE,"",ABS($J32-Synthese!AK32)^2*$H32)</f>
        <v>27</v>
      </c>
      <c r="S32" s="37">
        <f>IF(ISNUMBER(Synthese!AL32)=FALSE,"",ABS($J32-Synthese!AL32)^2*$H32)</f>
        <v>48</v>
      </c>
      <c r="T32" s="37">
        <f>IF(ISNUMBER(Synthese!AM32)=FALSE,"",ABS($J32-Synthese!AM32)^2*$H32)</f>
        <v>48</v>
      </c>
      <c r="U32" s="37">
        <f>IF(ISNUMBER(Synthese!AN32)=FALSE,"",ABS($J32-Synthese!AN32)^2*$H32)</f>
        <v>48</v>
      </c>
      <c r="V32" s="37">
        <f>IF(ISNUMBER(Synthese!AO32)=FALSE,"",ABS($J32-Synthese!AO32)^2*$H32)</f>
        <v>27</v>
      </c>
      <c r="W32" s="37">
        <f>IF(ISNUMBER(Synthese!AP32)=FALSE,"",ABS($J32-Synthese!AP32)^2*$H32)</f>
        <v>12</v>
      </c>
      <c r="X32" s="37">
        <f>IF(ISNUMBER(Synthese!AQ32)=FALSE,"",ABS($J32-Synthese!AQ32)^2*$H32)</f>
        <v>75</v>
      </c>
      <c r="Y32" s="37">
        <f>IF(ISNUMBER(Synthese!AR32)=FALSE,"",ABS($J32-Synthese!AR32)^2*$H32)</f>
        <v>75</v>
      </c>
      <c r="Z32" s="37">
        <f>IF(ISNUMBER(Synthese!AS32)=FALSE,"",ABS($J32-Synthese!AS32)^2*$H32)</f>
        <v>75</v>
      </c>
      <c r="AA32" s="37">
        <f>IF(ISNUMBER(Synthese!AT32)=FALSE,"",ABS($J32-Synthese!AT32)^2*$H32)</f>
        <v>75</v>
      </c>
      <c r="AB32" s="37">
        <f>IF(ISNUMBER(Synthese!AU32)=FALSE,"",ABS($J32-Synthese!AU32)^2*$H32)</f>
        <v>75</v>
      </c>
      <c r="AC32" s="37">
        <f>IF(ISNUMBER(Synthese!AV32)=FALSE,"",ABS($J32-Synthese!AV32)^2*$H32)</f>
        <v>48</v>
      </c>
      <c r="AD32" s="37">
        <f>IF(ISNUMBER(Synthese!AW32)=FALSE,"",ABS($J32-Synthese!AW32)^2*$H32)</f>
        <v>48</v>
      </c>
      <c r="AE32" s="37">
        <f>IF(ISNUMBER(Synthese!AX32)=FALSE,"",ABS($J32-Synthese!AX32)^2*$H32)</f>
        <v>75</v>
      </c>
      <c r="AF32" s="37">
        <f>IF(ISNUMBER(Synthese!AY32)=FALSE,"",ABS($J32-Synthese!AY32)^2*$H32)</f>
        <v>27</v>
      </c>
      <c r="AI32" s="78">
        <f>IF(AND(ISNUMBER(Synthese!AD32)=FALSE,OR(VALUE($H32)=5,VALUE($H32)=10)=FALSE),1,
IF(AND(ISNUMBER(Synthese!AD32)=FALSE,OR(VALUE($H32)=5,VALUE($H32)=10)=TRUE),$AR$3,
IF(AND(VALUE($H32)=5,ABS($J32-Synthese!AD32)&gt;$AM$3)=TRUE,$AI$3,
IF(AND(VALUE($H32)=10,ABS($J32-Synthese!AD32)&gt;$AM$4)=TRUE,$AI$4,
1))))</f>
        <v>1</v>
      </c>
      <c r="AJ32" s="78">
        <f>IF(AND(ISNUMBER(Synthese!AE32)=FALSE,OR(VALUE($H32)=5,VALUE($H32)=10)=FALSE),1,
IF(AND(ISNUMBER(Synthese!AE32)=FALSE,OR(VALUE($H32)=5,VALUE($H32)=10)=TRUE),$AR$3,
IF(AND(VALUE($H32)=5,ABS($J32-Synthese!AE32)&gt;$AM$3)=TRUE,$AI$3,
IF(AND(VALUE($H32)=10,ABS($J32-Synthese!AE32)&gt;$AM$4)=TRUE,$AI$4,
1))))</f>
        <v>1</v>
      </c>
      <c r="AK32" s="78">
        <f>IF(AND(ISNUMBER(Synthese!AF32)=FALSE,OR(VALUE($H32)=5,VALUE($H32)=10)=FALSE),1,
IF(AND(ISNUMBER(Synthese!AF32)=FALSE,OR(VALUE($H32)=5,VALUE($H32)=10)=TRUE),$AR$3,
IF(AND(VALUE($H32)=5,ABS($J32-Synthese!AF32)&gt;$AM$3)=TRUE,$AI$3,
IF(AND(VALUE($H32)=10,ABS($J32-Synthese!AF32)&gt;$AM$4)=TRUE,$AI$4,
1))))</f>
        <v>1</v>
      </c>
      <c r="AL32" s="78">
        <f>IF(AND(ISNUMBER(Synthese!AG32)=FALSE,OR(VALUE($H32)=5,VALUE($H32)=10)=FALSE),1,
IF(AND(ISNUMBER(Synthese!AG32)=FALSE,OR(VALUE($H32)=5,VALUE($H32)=10)=TRUE),$AR$3,
IF(AND(VALUE($H32)=5,ABS($J32-Synthese!AG32)&gt;$AM$3)=TRUE,$AI$3,
IF(AND(VALUE($H32)=10,ABS($J32-Synthese!AG32)&gt;$AM$4)=TRUE,$AI$4,
1))))</f>
        <v>1</v>
      </c>
      <c r="AM32" s="78">
        <f>IF(AND(ISNUMBER(Synthese!AH32)=FALSE,OR(VALUE($H32)=5,VALUE($H32)=10)=FALSE),1,
IF(AND(ISNUMBER(Synthese!AH32)=FALSE,OR(VALUE($H32)=5,VALUE($H32)=10)=TRUE),$AR$3,
IF(AND(VALUE($H32)=5,ABS($J32-Synthese!AH32)&gt;$AM$3)=TRUE,$AI$3,
IF(AND(VALUE($H32)=10,ABS($J32-Synthese!AH32)&gt;$AM$4)=TRUE,$AI$4,
1))))</f>
        <v>1</v>
      </c>
      <c r="AN32" s="78">
        <f>IF(AND(ISNUMBER(Synthese!AI32)=FALSE,OR(VALUE($H32)=5,VALUE($H32)=10)=FALSE),1,
IF(AND(ISNUMBER(Synthese!AI32)=FALSE,OR(VALUE($H32)=5,VALUE($H32)=10)=TRUE),$AR$3,
IF(AND(VALUE($H32)=5,ABS($J32-Synthese!AI32)&gt;$AM$3)=TRUE,$AI$3,
IF(AND(VALUE($H32)=10,ABS($J32-Synthese!AI32)&gt;$AM$4)=TRUE,$AI$4,
1))))</f>
        <v>1</v>
      </c>
      <c r="AO32" s="78">
        <f>IF(AND(ISNUMBER(Synthese!AJ32)=FALSE,OR(VALUE($H32)=5,VALUE($H32)=10)=FALSE),1,
IF(AND(ISNUMBER(Synthese!AJ32)=FALSE,OR(VALUE($H32)=5,VALUE($H32)=10)=TRUE),$AR$3,
IF(AND(VALUE($H32)=5,ABS($J32-Synthese!AJ32)&gt;$AM$3)=TRUE,$AI$3,
IF(AND(VALUE($H32)=10,ABS($J32-Synthese!AJ32)&gt;$AM$4)=TRUE,$AI$4,
1))))</f>
        <v>1</v>
      </c>
      <c r="AP32" s="78">
        <f>IF(AND(ISNUMBER(Synthese!AK32)=FALSE,OR(VALUE($H32)=5,VALUE($H32)=10)=FALSE),1,
IF(AND(ISNUMBER(Synthese!AK32)=FALSE,OR(VALUE($H32)=5,VALUE($H32)=10)=TRUE),$AR$3,
IF(AND(VALUE($H32)=5,ABS($J32-Synthese!AK32)&gt;$AM$3)=TRUE,$AI$3,
IF(AND(VALUE($H32)=10,ABS($J32-Synthese!AK32)&gt;$AM$4)=TRUE,$AI$4,
1))))</f>
        <v>1</v>
      </c>
      <c r="AQ32" s="78">
        <f>IF(AND(ISNUMBER(Synthese!AL32)=FALSE,OR(VALUE($H32)=5,VALUE($H32)=10)=FALSE),1,
IF(AND(ISNUMBER(Synthese!AL32)=FALSE,OR(VALUE($H32)=5,VALUE($H32)=10)=TRUE),$AR$3,
IF(AND(VALUE($H32)=5,ABS($J32-Synthese!AL32)&gt;$AM$3)=TRUE,$AI$3,
IF(AND(VALUE($H32)=10,ABS($J32-Synthese!AL32)&gt;$AM$4)=TRUE,$AI$4,
1))))</f>
        <v>1</v>
      </c>
      <c r="AR32" s="78">
        <f>IF(AND(ISNUMBER(Synthese!AM32)=FALSE,OR(VALUE($H32)=5,VALUE($H32)=10)=FALSE),1,
IF(AND(ISNUMBER(Synthese!AM32)=FALSE,OR(VALUE($H32)=5,VALUE($H32)=10)=TRUE),$AR$3,
IF(AND(VALUE($H32)=5,ABS($J32-Synthese!AM32)&gt;$AM$3)=TRUE,$AI$3,
IF(AND(VALUE($H32)=10,ABS($J32-Synthese!AM32)&gt;$AM$4)=TRUE,$AI$4,
1))))</f>
        <v>1</v>
      </c>
      <c r="AS32" s="78">
        <f>IF(AND(ISNUMBER(Synthese!AN32)=FALSE,OR(VALUE($H32)=5,VALUE($H32)=10)=FALSE),1,
IF(AND(ISNUMBER(Synthese!AN32)=FALSE,OR(VALUE($H32)=5,VALUE($H32)=10)=TRUE),$AR$3,
IF(AND(VALUE($H32)=5,ABS($J32-Synthese!AN32)&gt;$AM$3)=TRUE,$AI$3,
IF(AND(VALUE($H32)=10,ABS($J32-Synthese!AN32)&gt;$AM$4)=TRUE,$AI$4,
1))))</f>
        <v>1</v>
      </c>
      <c r="AT32" s="78">
        <f>IF(AND(ISNUMBER(Synthese!AO32)=FALSE,OR(VALUE($H32)=5,VALUE($H32)=10)=FALSE),1,
IF(AND(ISNUMBER(Synthese!AO32)=FALSE,OR(VALUE($H32)=5,VALUE($H32)=10)=TRUE),$AR$3,
IF(AND(VALUE($H32)=5,ABS($J32-Synthese!AO32)&gt;$AM$3)=TRUE,$AI$3,
IF(AND(VALUE($H32)=10,ABS($J32-Synthese!AO32)&gt;$AM$4)=TRUE,$AI$4,
1))))</f>
        <v>1</v>
      </c>
      <c r="AU32" s="78">
        <f>IF(AND(ISNUMBER(Synthese!AP32)=FALSE,OR(VALUE($H32)=5,VALUE($H32)=10)=FALSE),1,
IF(AND(ISNUMBER(Synthese!AP32)=FALSE,OR(VALUE($H32)=5,VALUE($H32)=10)=TRUE),$AR$3,
IF(AND(VALUE($H32)=5,ABS($J32-Synthese!AP32)&gt;$AM$3)=TRUE,$AI$3,
IF(AND(VALUE($H32)=10,ABS($J32-Synthese!AP32)&gt;$AM$4)=TRUE,$AI$4,
1))))</f>
        <v>1</v>
      </c>
      <c r="AV32" s="78">
        <f>IF(AND(ISNUMBER(Synthese!AQ32)=FALSE,OR(VALUE($H32)=5,VALUE($H32)=10)=FALSE),1,
IF(AND(ISNUMBER(Synthese!AQ32)=FALSE,OR(VALUE($H32)=5,VALUE($H32)=10)=TRUE),$AR$3,
IF(AND(VALUE($H32)=5,ABS($J32-Synthese!AQ32)&gt;$AM$3)=TRUE,$AI$3,
IF(AND(VALUE($H32)=10,ABS($J32-Synthese!AQ32)&gt;$AM$4)=TRUE,$AI$4,
1))))</f>
        <v>1</v>
      </c>
      <c r="AW32" s="78">
        <f>IF(AND(ISNUMBER(Synthese!AR32)=FALSE,OR(VALUE($H32)=5,VALUE($H32)=10)=FALSE),1,
IF(AND(ISNUMBER(Synthese!AR32)=FALSE,OR(VALUE($H32)=5,VALUE($H32)=10)=TRUE),$AR$3,
IF(AND(VALUE($H32)=5,ABS($J32-Synthese!AR32)&gt;$AM$3)=TRUE,$AI$3,
IF(AND(VALUE($H32)=10,ABS($J32-Synthese!AR32)&gt;$AM$4)=TRUE,$AI$4,
1))))</f>
        <v>1</v>
      </c>
      <c r="AX32" s="78">
        <f>IF(AND(ISNUMBER(Synthese!AS32)=FALSE,OR(VALUE($H32)=5,VALUE($H32)=10)=FALSE),1,
IF(AND(ISNUMBER(Synthese!AS32)=FALSE,OR(VALUE($H32)=5,VALUE($H32)=10)=TRUE),$AR$3,
IF(AND(VALUE($H32)=5,ABS($J32-Synthese!AS32)&gt;$AM$3)=TRUE,$AI$3,
IF(AND(VALUE($H32)=10,ABS($J32-Synthese!AS32)&gt;$AM$4)=TRUE,$AI$4,
1))))</f>
        <v>1</v>
      </c>
      <c r="AY32" s="78">
        <f>IF(AND(ISNUMBER(Synthese!AT32)=FALSE,OR(VALUE($H32)=5,VALUE($H32)=10)=FALSE),1,
IF(AND(ISNUMBER(Synthese!AT32)=FALSE,OR(VALUE($H32)=5,VALUE($H32)=10)=TRUE),$AR$3,
IF(AND(VALUE($H32)=5,ABS($J32-Synthese!AT32)&gt;$AM$3)=TRUE,$AI$3,
IF(AND(VALUE($H32)=10,ABS($J32-Synthese!AT32)&gt;$AM$4)=TRUE,$AI$4,
1))))</f>
        <v>1</v>
      </c>
      <c r="AZ32" s="78">
        <f>IF(AND(ISNUMBER(Synthese!AU32)=FALSE,OR(VALUE($H32)=5,VALUE($H32)=10)=FALSE),1,
IF(AND(ISNUMBER(Synthese!AU32)=FALSE,OR(VALUE($H32)=5,VALUE($H32)=10)=TRUE),$AR$3,
IF(AND(VALUE($H32)=5,ABS($J32-Synthese!AU32)&gt;$AM$3)=TRUE,$AI$3,
IF(AND(VALUE($H32)=10,ABS($J32-Synthese!AU32)&gt;$AM$4)=TRUE,$AI$4,
1))))</f>
        <v>1</v>
      </c>
      <c r="BA32" s="78">
        <f>IF(AND(ISNUMBER(Synthese!AV32)=FALSE,OR(VALUE($H32)=5,VALUE($H32)=10)=FALSE),1,
IF(AND(ISNUMBER(Synthese!AV32)=FALSE,OR(VALUE($H32)=5,VALUE($H32)=10)=TRUE),$AR$3,
IF(AND(VALUE($H32)=5,ABS($J32-Synthese!AV32)&gt;$AM$3)=TRUE,$AI$3,
IF(AND(VALUE($H32)=10,ABS($J32-Synthese!AV32)&gt;$AM$4)=TRUE,$AI$4,
1))))</f>
        <v>1</v>
      </c>
      <c r="BB32" s="78">
        <f>IF(AND(ISNUMBER(Synthese!AW32)=FALSE,OR(VALUE($H32)=5,VALUE($H32)=10)=FALSE),1,
IF(AND(ISNUMBER(Synthese!AW32)=FALSE,OR(VALUE($H32)=5,VALUE($H32)=10)=TRUE),$AR$3,
IF(AND(VALUE($H32)=5,ABS($J32-Synthese!AW32)&gt;$AM$3)=TRUE,$AI$3,
IF(AND(VALUE($H32)=10,ABS($J32-Synthese!AW32)&gt;$AM$4)=TRUE,$AI$4,
1))))</f>
        <v>1</v>
      </c>
      <c r="BC32" s="78">
        <f>IF(AND(ISNUMBER(Synthese!AX32)=FALSE,OR(VALUE($H32)=5,VALUE($H32)=10)=FALSE),1,
IF(AND(ISNUMBER(Synthese!AX32)=FALSE,OR(VALUE($H32)=5,VALUE($H32)=10)=TRUE),$AR$3,
IF(AND(VALUE($H32)=5,ABS($J32-Synthese!AX32)&gt;$AM$3)=TRUE,$AI$3,
IF(AND(VALUE($H32)=10,ABS($J32-Synthese!AX32)&gt;$AM$4)=TRUE,$AI$4,
1))))</f>
        <v>1</v>
      </c>
      <c r="BD32" s="78">
        <f>IF(AND(ISNUMBER(Synthese!AY32)=FALSE,OR(VALUE($H32)=5,VALUE($H32)=10)=FALSE),1,
IF(AND(ISNUMBER(Synthese!AY32)=FALSE,OR(VALUE($H32)=5,VALUE($H32)=10)=TRUE),$AR$3,
IF(AND(VALUE($H32)=5,ABS($J32-Synthese!AY32)&gt;$AM$3)=TRUE,$AI$3,
IF(AND(VALUE($H32)=10,ABS($J32-Synthese!AY32)&gt;$AM$4)=TRUE,$AI$4,
1))))</f>
        <v>1</v>
      </c>
    </row>
    <row r="33" spans="1:56" ht="150" x14ac:dyDescent="0.25">
      <c r="A33" s="29" t="s">
        <v>150</v>
      </c>
      <c r="B33" s="17" t="str">
        <f>+Synthese!D33</f>
        <v>Règles sociales (droit du travail…)</v>
      </c>
      <c r="C33" s="24">
        <v>23</v>
      </c>
      <c r="D33" s="11"/>
      <c r="E33" s="15" t="str">
        <f>Synthese!AC33</f>
        <v>–5 : Flexibilité maximale / ligne pro‑employeurs
+5 : Protection maximale des salariés / extension du droit du travail</v>
      </c>
      <c r="F33" s="16" t="str">
        <f>Synthese!AZ33</f>
        <v>–5 / –4 : Une flexibilisation forte incluant allongement du temps de travail et baisse protections.
–3 / –2 : Une réforme prudente centrée sur efficacité économique et valorisation du travail.
–1 / 0 / +1 : Un équilibre social privilégiant dialogue, stabilité et protections existantes.
+3 / +4 : Une extension des droits sociaux avec négociation collective et restrictions licenciements.
+5 : Une protection maximale incluant interdiction des licenciements et réduction massive du temps de travail.</v>
      </c>
      <c r="G33" s="25" t="str">
        <f>'faire le test'!C40</f>
        <v>03 nécessaire</v>
      </c>
      <c r="H33" s="25" t="str">
        <f t="shared" si="0"/>
        <v>03</v>
      </c>
      <c r="I33" s="76">
        <f t="shared" si="1"/>
        <v>10</v>
      </c>
      <c r="J33" s="38">
        <f>'faire le test'!G40</f>
        <v>0</v>
      </c>
      <c r="K33" s="37">
        <f>IF(ISNUMBER(Synthese!AD33)=FALSE,"",ABS($J33-Synthese!AD33)^2*$H33)</f>
        <v>75</v>
      </c>
      <c r="L33" s="37">
        <f>IF(ISNUMBER(Synthese!AE33)=FALSE,"",ABS($J33-Synthese!AE33)^2*$H33)</f>
        <v>75</v>
      </c>
      <c r="M33" s="37">
        <f>IF(ISNUMBER(Synthese!AF33)=FALSE,"",ABS($J33-Synthese!AF33)^2*$H33)</f>
        <v>75</v>
      </c>
      <c r="N33" s="37">
        <f>IF(ISNUMBER(Synthese!AG33)=FALSE,"",ABS($J33-Synthese!AG33)^2*$H33)</f>
        <v>75</v>
      </c>
      <c r="O33" s="37">
        <f>IF(ISNUMBER(Synthese!AH33)=FALSE,"",ABS($J33-Synthese!AH33)^2*$H33)</f>
        <v>75</v>
      </c>
      <c r="P33" s="37">
        <f>IF(ISNUMBER(Synthese!AI33)=FALSE,"",ABS($J33-Synthese!AI33)^2*$H33)</f>
        <v>75</v>
      </c>
      <c r="Q33" s="37">
        <f>IF(ISNUMBER(Synthese!AJ33)=FALSE,"",ABS($J33-Synthese!AJ33)^2*$H33)</f>
        <v>75</v>
      </c>
      <c r="R33" s="37">
        <f>IF(ISNUMBER(Synthese!AK33)=FALSE,"",ABS($J33-Synthese!AK33)^2*$H33)</f>
        <v>75</v>
      </c>
      <c r="S33" s="37">
        <f>IF(ISNUMBER(Synthese!AL33)=FALSE,"",ABS($J33-Synthese!AL33)^2*$H33)</f>
        <v>75</v>
      </c>
      <c r="T33" s="37">
        <f>IF(ISNUMBER(Synthese!AM33)=FALSE,"",ABS($J33-Synthese!AM33)^2*$H33)</f>
        <v>75</v>
      </c>
      <c r="U33" s="37">
        <f>IF(ISNUMBER(Synthese!AN33)=FALSE,"",ABS($J33-Synthese!AN33)^2*$H33)</f>
        <v>48</v>
      </c>
      <c r="V33" s="37">
        <f>IF(ISNUMBER(Synthese!AO33)=FALSE,"",ABS($J33-Synthese!AO33)^2*$H33)</f>
        <v>27</v>
      </c>
      <c r="W33" s="37">
        <f>IF(ISNUMBER(Synthese!AP33)=FALSE,"",ABS($J33-Synthese!AP33)^2*$H33)</f>
        <v>3</v>
      </c>
      <c r="X33" s="37">
        <f>IF(ISNUMBER(Synthese!AQ33)=FALSE,"",ABS($J33-Synthese!AQ33)^2*$H33)</f>
        <v>48</v>
      </c>
      <c r="Y33" s="37">
        <f>IF(ISNUMBER(Synthese!AR33)=FALSE,"",ABS($J33-Synthese!AR33)^2*$H33)</f>
        <v>75</v>
      </c>
      <c r="Z33" s="37">
        <f>IF(ISNUMBER(Synthese!AS33)=FALSE,"",ABS($J33-Synthese!AS33)^2*$H33)</f>
        <v>48</v>
      </c>
      <c r="AA33" s="37">
        <f>IF(ISNUMBER(Synthese!AT33)=FALSE,"",ABS($J33-Synthese!AT33)^2*$H33)</f>
        <v>75</v>
      </c>
      <c r="AB33" s="37">
        <f>IF(ISNUMBER(Synthese!AU33)=FALSE,"",ABS($J33-Synthese!AU33)^2*$H33)</f>
        <v>27</v>
      </c>
      <c r="AC33" s="37">
        <f>IF(ISNUMBER(Synthese!AV33)=FALSE,"",ABS($J33-Synthese!AV33)^2*$H33)</f>
        <v>48</v>
      </c>
      <c r="AD33" s="37">
        <f>IF(ISNUMBER(Synthese!AW33)=FALSE,"",ABS($J33-Synthese!AW33)^2*$H33)</f>
        <v>48</v>
      </c>
      <c r="AE33" s="37">
        <f>IF(ISNUMBER(Synthese!AX33)=FALSE,"",ABS($J33-Synthese!AX33)^2*$H33)</f>
        <v>48</v>
      </c>
      <c r="AF33" s="37">
        <f>IF(ISNUMBER(Synthese!AY33)=FALSE,"",ABS($J33-Synthese!AY33)^2*$H33)</f>
        <v>12</v>
      </c>
      <c r="AI33" s="78">
        <f>IF(AND(ISNUMBER(Synthese!AD33)=FALSE,OR(VALUE($H33)=5,VALUE($H33)=10)=FALSE),1,
IF(AND(ISNUMBER(Synthese!AD33)=FALSE,OR(VALUE($H33)=5,VALUE($H33)=10)=TRUE),$AR$3,
IF(AND(VALUE($H33)=5,ABS($J33-Synthese!AD33)&gt;$AM$3)=TRUE,$AI$3,
IF(AND(VALUE($H33)=10,ABS($J33-Synthese!AD33)&gt;$AM$4)=TRUE,$AI$4,
1))))</f>
        <v>1</v>
      </c>
      <c r="AJ33" s="78">
        <f>IF(AND(ISNUMBER(Synthese!AE33)=FALSE,OR(VALUE($H33)=5,VALUE($H33)=10)=FALSE),1,
IF(AND(ISNUMBER(Synthese!AE33)=FALSE,OR(VALUE($H33)=5,VALUE($H33)=10)=TRUE),$AR$3,
IF(AND(VALUE($H33)=5,ABS($J33-Synthese!AE33)&gt;$AM$3)=TRUE,$AI$3,
IF(AND(VALUE($H33)=10,ABS($J33-Synthese!AE33)&gt;$AM$4)=TRUE,$AI$4,
1))))</f>
        <v>1</v>
      </c>
      <c r="AK33" s="78">
        <f>IF(AND(ISNUMBER(Synthese!AF33)=FALSE,OR(VALUE($H33)=5,VALUE($H33)=10)=FALSE),1,
IF(AND(ISNUMBER(Synthese!AF33)=FALSE,OR(VALUE($H33)=5,VALUE($H33)=10)=TRUE),$AR$3,
IF(AND(VALUE($H33)=5,ABS($J33-Synthese!AF33)&gt;$AM$3)=TRUE,$AI$3,
IF(AND(VALUE($H33)=10,ABS($J33-Synthese!AF33)&gt;$AM$4)=TRUE,$AI$4,
1))))</f>
        <v>1</v>
      </c>
      <c r="AL33" s="78">
        <f>IF(AND(ISNUMBER(Synthese!AG33)=FALSE,OR(VALUE($H33)=5,VALUE($H33)=10)=FALSE),1,
IF(AND(ISNUMBER(Synthese!AG33)=FALSE,OR(VALUE($H33)=5,VALUE($H33)=10)=TRUE),$AR$3,
IF(AND(VALUE($H33)=5,ABS($J33-Synthese!AG33)&gt;$AM$3)=TRUE,$AI$3,
IF(AND(VALUE($H33)=10,ABS($J33-Synthese!AG33)&gt;$AM$4)=TRUE,$AI$4,
1))))</f>
        <v>1</v>
      </c>
      <c r="AM33" s="78">
        <f>IF(AND(ISNUMBER(Synthese!AH33)=FALSE,OR(VALUE($H33)=5,VALUE($H33)=10)=FALSE),1,
IF(AND(ISNUMBER(Synthese!AH33)=FALSE,OR(VALUE($H33)=5,VALUE($H33)=10)=TRUE),$AR$3,
IF(AND(VALUE($H33)=5,ABS($J33-Synthese!AH33)&gt;$AM$3)=TRUE,$AI$3,
IF(AND(VALUE($H33)=10,ABS($J33-Synthese!AH33)&gt;$AM$4)=TRUE,$AI$4,
1))))</f>
        <v>1</v>
      </c>
      <c r="AN33" s="78">
        <f>IF(AND(ISNUMBER(Synthese!AI33)=FALSE,OR(VALUE($H33)=5,VALUE($H33)=10)=FALSE),1,
IF(AND(ISNUMBER(Synthese!AI33)=FALSE,OR(VALUE($H33)=5,VALUE($H33)=10)=TRUE),$AR$3,
IF(AND(VALUE($H33)=5,ABS($J33-Synthese!AI33)&gt;$AM$3)=TRUE,$AI$3,
IF(AND(VALUE($H33)=10,ABS($J33-Synthese!AI33)&gt;$AM$4)=TRUE,$AI$4,
1))))</f>
        <v>1</v>
      </c>
      <c r="AO33" s="78">
        <f>IF(AND(ISNUMBER(Synthese!AJ33)=FALSE,OR(VALUE($H33)=5,VALUE($H33)=10)=FALSE),1,
IF(AND(ISNUMBER(Synthese!AJ33)=FALSE,OR(VALUE($H33)=5,VALUE($H33)=10)=TRUE),$AR$3,
IF(AND(VALUE($H33)=5,ABS($J33-Synthese!AJ33)&gt;$AM$3)=TRUE,$AI$3,
IF(AND(VALUE($H33)=10,ABS($J33-Synthese!AJ33)&gt;$AM$4)=TRUE,$AI$4,
1))))</f>
        <v>1</v>
      </c>
      <c r="AP33" s="78">
        <f>IF(AND(ISNUMBER(Synthese!AK33)=FALSE,OR(VALUE($H33)=5,VALUE($H33)=10)=FALSE),1,
IF(AND(ISNUMBER(Synthese!AK33)=FALSE,OR(VALUE($H33)=5,VALUE($H33)=10)=TRUE),$AR$3,
IF(AND(VALUE($H33)=5,ABS($J33-Synthese!AK33)&gt;$AM$3)=TRUE,$AI$3,
IF(AND(VALUE($H33)=10,ABS($J33-Synthese!AK33)&gt;$AM$4)=TRUE,$AI$4,
1))))</f>
        <v>1</v>
      </c>
      <c r="AQ33" s="78">
        <f>IF(AND(ISNUMBER(Synthese!AL33)=FALSE,OR(VALUE($H33)=5,VALUE($H33)=10)=FALSE),1,
IF(AND(ISNUMBER(Synthese!AL33)=FALSE,OR(VALUE($H33)=5,VALUE($H33)=10)=TRUE),$AR$3,
IF(AND(VALUE($H33)=5,ABS($J33-Synthese!AL33)&gt;$AM$3)=TRUE,$AI$3,
IF(AND(VALUE($H33)=10,ABS($J33-Synthese!AL33)&gt;$AM$4)=TRUE,$AI$4,
1))))</f>
        <v>1</v>
      </c>
      <c r="AR33" s="78">
        <f>IF(AND(ISNUMBER(Synthese!AM33)=FALSE,OR(VALUE($H33)=5,VALUE($H33)=10)=FALSE),1,
IF(AND(ISNUMBER(Synthese!AM33)=FALSE,OR(VALUE($H33)=5,VALUE($H33)=10)=TRUE),$AR$3,
IF(AND(VALUE($H33)=5,ABS($J33-Synthese!AM33)&gt;$AM$3)=TRUE,$AI$3,
IF(AND(VALUE($H33)=10,ABS($J33-Synthese!AM33)&gt;$AM$4)=TRUE,$AI$4,
1))))</f>
        <v>1</v>
      </c>
      <c r="AS33" s="78">
        <f>IF(AND(ISNUMBER(Synthese!AN33)=FALSE,OR(VALUE($H33)=5,VALUE($H33)=10)=FALSE),1,
IF(AND(ISNUMBER(Synthese!AN33)=FALSE,OR(VALUE($H33)=5,VALUE($H33)=10)=TRUE),$AR$3,
IF(AND(VALUE($H33)=5,ABS($J33-Synthese!AN33)&gt;$AM$3)=TRUE,$AI$3,
IF(AND(VALUE($H33)=10,ABS($J33-Synthese!AN33)&gt;$AM$4)=TRUE,$AI$4,
1))))</f>
        <v>1</v>
      </c>
      <c r="AT33" s="78">
        <f>IF(AND(ISNUMBER(Synthese!AO33)=FALSE,OR(VALUE($H33)=5,VALUE($H33)=10)=FALSE),1,
IF(AND(ISNUMBER(Synthese!AO33)=FALSE,OR(VALUE($H33)=5,VALUE($H33)=10)=TRUE),$AR$3,
IF(AND(VALUE($H33)=5,ABS($J33-Synthese!AO33)&gt;$AM$3)=TRUE,$AI$3,
IF(AND(VALUE($H33)=10,ABS($J33-Synthese!AO33)&gt;$AM$4)=TRUE,$AI$4,
1))))</f>
        <v>1</v>
      </c>
      <c r="AU33" s="78">
        <f>IF(AND(ISNUMBER(Synthese!AP33)=FALSE,OR(VALUE($H33)=5,VALUE($H33)=10)=FALSE),1,
IF(AND(ISNUMBER(Synthese!AP33)=FALSE,OR(VALUE($H33)=5,VALUE($H33)=10)=TRUE),$AR$3,
IF(AND(VALUE($H33)=5,ABS($J33-Synthese!AP33)&gt;$AM$3)=TRUE,$AI$3,
IF(AND(VALUE($H33)=10,ABS($J33-Synthese!AP33)&gt;$AM$4)=TRUE,$AI$4,
1))))</f>
        <v>1</v>
      </c>
      <c r="AV33" s="78">
        <f>IF(AND(ISNUMBER(Synthese!AQ33)=FALSE,OR(VALUE($H33)=5,VALUE($H33)=10)=FALSE),1,
IF(AND(ISNUMBER(Synthese!AQ33)=FALSE,OR(VALUE($H33)=5,VALUE($H33)=10)=TRUE),$AR$3,
IF(AND(VALUE($H33)=5,ABS($J33-Synthese!AQ33)&gt;$AM$3)=TRUE,$AI$3,
IF(AND(VALUE($H33)=10,ABS($J33-Synthese!AQ33)&gt;$AM$4)=TRUE,$AI$4,
1))))</f>
        <v>1</v>
      </c>
      <c r="AW33" s="78">
        <f>IF(AND(ISNUMBER(Synthese!AR33)=FALSE,OR(VALUE($H33)=5,VALUE($H33)=10)=FALSE),1,
IF(AND(ISNUMBER(Synthese!AR33)=FALSE,OR(VALUE($H33)=5,VALUE($H33)=10)=TRUE),$AR$3,
IF(AND(VALUE($H33)=5,ABS($J33-Synthese!AR33)&gt;$AM$3)=TRUE,$AI$3,
IF(AND(VALUE($H33)=10,ABS($J33-Synthese!AR33)&gt;$AM$4)=TRUE,$AI$4,
1))))</f>
        <v>1</v>
      </c>
      <c r="AX33" s="78">
        <f>IF(AND(ISNUMBER(Synthese!AS33)=FALSE,OR(VALUE($H33)=5,VALUE($H33)=10)=FALSE),1,
IF(AND(ISNUMBER(Synthese!AS33)=FALSE,OR(VALUE($H33)=5,VALUE($H33)=10)=TRUE),$AR$3,
IF(AND(VALUE($H33)=5,ABS($J33-Synthese!AS33)&gt;$AM$3)=TRUE,$AI$3,
IF(AND(VALUE($H33)=10,ABS($J33-Synthese!AS33)&gt;$AM$4)=TRUE,$AI$4,
1))))</f>
        <v>1</v>
      </c>
      <c r="AY33" s="78">
        <f>IF(AND(ISNUMBER(Synthese!AT33)=FALSE,OR(VALUE($H33)=5,VALUE($H33)=10)=FALSE),1,
IF(AND(ISNUMBER(Synthese!AT33)=FALSE,OR(VALUE($H33)=5,VALUE($H33)=10)=TRUE),$AR$3,
IF(AND(VALUE($H33)=5,ABS($J33-Synthese!AT33)&gt;$AM$3)=TRUE,$AI$3,
IF(AND(VALUE($H33)=10,ABS($J33-Synthese!AT33)&gt;$AM$4)=TRUE,$AI$4,
1))))</f>
        <v>1</v>
      </c>
      <c r="AZ33" s="78">
        <f>IF(AND(ISNUMBER(Synthese!AU33)=FALSE,OR(VALUE($H33)=5,VALUE($H33)=10)=FALSE),1,
IF(AND(ISNUMBER(Synthese!AU33)=FALSE,OR(VALUE($H33)=5,VALUE($H33)=10)=TRUE),$AR$3,
IF(AND(VALUE($H33)=5,ABS($J33-Synthese!AU33)&gt;$AM$3)=TRUE,$AI$3,
IF(AND(VALUE($H33)=10,ABS($J33-Synthese!AU33)&gt;$AM$4)=TRUE,$AI$4,
1))))</f>
        <v>1</v>
      </c>
      <c r="BA33" s="78">
        <f>IF(AND(ISNUMBER(Synthese!AV33)=FALSE,OR(VALUE($H33)=5,VALUE($H33)=10)=FALSE),1,
IF(AND(ISNUMBER(Synthese!AV33)=FALSE,OR(VALUE($H33)=5,VALUE($H33)=10)=TRUE),$AR$3,
IF(AND(VALUE($H33)=5,ABS($J33-Synthese!AV33)&gt;$AM$3)=TRUE,$AI$3,
IF(AND(VALUE($H33)=10,ABS($J33-Synthese!AV33)&gt;$AM$4)=TRUE,$AI$4,
1))))</f>
        <v>1</v>
      </c>
      <c r="BB33" s="78">
        <f>IF(AND(ISNUMBER(Synthese!AW33)=FALSE,OR(VALUE($H33)=5,VALUE($H33)=10)=FALSE),1,
IF(AND(ISNUMBER(Synthese!AW33)=FALSE,OR(VALUE($H33)=5,VALUE($H33)=10)=TRUE),$AR$3,
IF(AND(VALUE($H33)=5,ABS($J33-Synthese!AW33)&gt;$AM$3)=TRUE,$AI$3,
IF(AND(VALUE($H33)=10,ABS($J33-Synthese!AW33)&gt;$AM$4)=TRUE,$AI$4,
1))))</f>
        <v>1</v>
      </c>
      <c r="BC33" s="78">
        <f>IF(AND(ISNUMBER(Synthese!AX33)=FALSE,OR(VALUE($H33)=5,VALUE($H33)=10)=FALSE),1,
IF(AND(ISNUMBER(Synthese!AX33)=FALSE,OR(VALUE($H33)=5,VALUE($H33)=10)=TRUE),$AR$3,
IF(AND(VALUE($H33)=5,ABS($J33-Synthese!AX33)&gt;$AM$3)=TRUE,$AI$3,
IF(AND(VALUE($H33)=10,ABS($J33-Synthese!AX33)&gt;$AM$4)=TRUE,$AI$4,
1))))</f>
        <v>1</v>
      </c>
      <c r="BD33" s="78">
        <f>IF(AND(ISNUMBER(Synthese!AY33)=FALSE,OR(VALUE($H33)=5,VALUE($H33)=10)=FALSE),1,
IF(AND(ISNUMBER(Synthese!AY33)=FALSE,OR(VALUE($H33)=5,VALUE($H33)=10)=TRUE),$AR$3,
IF(AND(VALUE($H33)=5,ABS($J33-Synthese!AY33)&gt;$AM$3)=TRUE,$AI$3,
IF(AND(VALUE($H33)=10,ABS($J33-Synthese!AY33)&gt;$AM$4)=TRUE,$AI$4,
1))))</f>
        <v>1</v>
      </c>
    </row>
    <row r="34" spans="1:56" ht="135" x14ac:dyDescent="0.25">
      <c r="A34" s="29" t="s">
        <v>150</v>
      </c>
      <c r="B34" s="17" t="str">
        <f>+Synthese!D34</f>
        <v>Équité hommes–femmes</v>
      </c>
      <c r="C34" s="24">
        <v>25</v>
      </c>
      <c r="D34" s="11"/>
      <c r="E34" s="15" t="str">
        <f>Synthese!AC34</f>
        <v>–5 : Ligne conservatrice / égalité formelle uniquement
+5 : Ligne féministe / égalité réelle</v>
      </c>
      <c r="F34" s="16" t="str">
        <f>Synthese!AZ34</f>
        <v>–5 / –4 : Une ligne conservatrice centrée sur égalité formelle sans politiques spécifiques.
–3 / –2 : Une critique des politiques féministes ciblées jugées idéologiques.
–1 / 0 / +1 : Une égalité professionnelle soutenue sans mesures contraignantes fortes.
+3 / +4 : Une politique d’égalité réelle incluant sanctions, indicateurs et lutte violences.
+5 : Un féminisme structurant visant transformation profonde des rapports sociaux et salariaux.</v>
      </c>
      <c r="G34" s="25" t="str">
        <f>'faire le test'!C41</f>
        <v>03 nécessaire</v>
      </c>
      <c r="H34" s="25" t="str">
        <f t="shared" si="0"/>
        <v>03</v>
      </c>
      <c r="I34" s="76">
        <f t="shared" si="1"/>
        <v>10</v>
      </c>
      <c r="J34" s="38">
        <f>'faire le test'!G41</f>
        <v>0</v>
      </c>
      <c r="K34" s="37">
        <f>IF(ISNUMBER(Synthese!AD34)=FALSE,"",ABS($J34-Synthese!AD34)^2*$H34)</f>
        <v>48</v>
      </c>
      <c r="L34" s="37">
        <f>IF(ISNUMBER(Synthese!AE34)=FALSE,"",ABS($J34-Synthese!AE34)^2*$H34)</f>
        <v>75</v>
      </c>
      <c r="M34" s="37">
        <f>IF(ISNUMBER(Synthese!AF34)=FALSE,"",ABS($J34-Synthese!AF34)^2*$H34)</f>
        <v>75</v>
      </c>
      <c r="N34" s="37">
        <f>IF(ISNUMBER(Synthese!AG34)=FALSE,"",ABS($J34-Synthese!AG34)^2*$H34)</f>
        <v>27</v>
      </c>
      <c r="O34" s="37">
        <f>IF(ISNUMBER(Synthese!AH34)=FALSE,"",ABS($J34-Synthese!AH34)^2*$H34)</f>
        <v>48</v>
      </c>
      <c r="P34" s="37">
        <f>IF(ISNUMBER(Synthese!AI34)=FALSE,"",ABS($J34-Synthese!AI34)^2*$H34)</f>
        <v>75</v>
      </c>
      <c r="Q34" s="37">
        <f>IF(ISNUMBER(Synthese!AJ34)=FALSE,"",ABS($J34-Synthese!AJ34)^2*$H34)</f>
        <v>75</v>
      </c>
      <c r="R34" s="37">
        <f>IF(ISNUMBER(Synthese!AK34)=FALSE,"",ABS($J34-Synthese!AK34)^2*$H34)</f>
        <v>75</v>
      </c>
      <c r="S34" s="37">
        <f>IF(ISNUMBER(Synthese!AL34)=FALSE,"",ABS($J34-Synthese!AL34)^2*$H34)</f>
        <v>75</v>
      </c>
      <c r="T34" s="37">
        <f>IF(ISNUMBER(Synthese!AM34)=FALSE,"",ABS($J34-Synthese!AM34)^2*$H34)</f>
        <v>75</v>
      </c>
      <c r="U34" s="37">
        <f>IF(ISNUMBER(Synthese!AN34)=FALSE,"",ABS($J34-Synthese!AN34)^2*$H34)</f>
        <v>27</v>
      </c>
      <c r="V34" s="37">
        <f>IF(ISNUMBER(Synthese!AO34)=FALSE,"",ABS($J34-Synthese!AO34)^2*$H34)</f>
        <v>12</v>
      </c>
      <c r="W34" s="37">
        <f>IF(ISNUMBER(Synthese!AP34)=FALSE,"",ABS($J34-Synthese!AP34)^2*$H34)</f>
        <v>27</v>
      </c>
      <c r="X34" s="37">
        <f>IF(ISNUMBER(Synthese!AQ34)=FALSE,"",ABS($J34-Synthese!AQ34)^2*$H34)</f>
        <v>27</v>
      </c>
      <c r="Y34" s="37">
        <f>IF(ISNUMBER(Synthese!AR34)=FALSE,"",ABS($J34-Synthese!AR34)^2*$H34)</f>
        <v>12</v>
      </c>
      <c r="Z34" s="37">
        <f>IF(ISNUMBER(Synthese!AS34)=FALSE,"",ABS($J34-Synthese!AS34)^2*$H34)</f>
        <v>12</v>
      </c>
      <c r="AA34" s="37" t="str">
        <f>IF(ISNUMBER(Synthese!AT34)=FALSE,"",ABS($J34-Synthese!AT34)^2*$H34)</f>
        <v/>
      </c>
      <c r="AB34" s="37">
        <f>IF(ISNUMBER(Synthese!AU34)=FALSE,"",ABS($J34-Synthese!AU34)^2*$H34)</f>
        <v>3</v>
      </c>
      <c r="AC34" s="37">
        <f>IF(ISNUMBER(Synthese!AV34)=FALSE,"",ABS($J34-Synthese!AV34)^2*$H34)</f>
        <v>48</v>
      </c>
      <c r="AD34" s="37">
        <f>IF(ISNUMBER(Synthese!AW34)=FALSE,"",ABS($J34-Synthese!AW34)^2*$H34)</f>
        <v>48</v>
      </c>
      <c r="AE34" s="37">
        <f>IF(ISNUMBER(Synthese!AX34)=FALSE,"",ABS($J34-Synthese!AX34)^2*$H34)</f>
        <v>48</v>
      </c>
      <c r="AF34" s="37">
        <f>IF(ISNUMBER(Synthese!AY34)=FALSE,"",ABS($J34-Synthese!AY34)^2*$H34)</f>
        <v>12</v>
      </c>
      <c r="AI34" s="78">
        <f>IF(AND(ISNUMBER(Synthese!AD34)=FALSE,OR(VALUE($H34)=5,VALUE($H34)=10)=FALSE),1,
IF(AND(ISNUMBER(Synthese!AD34)=FALSE,OR(VALUE($H34)=5,VALUE($H34)=10)=TRUE),$AR$3,
IF(AND(VALUE($H34)=5,ABS($J34-Synthese!AD34)&gt;$AM$3)=TRUE,$AI$3,
IF(AND(VALUE($H34)=10,ABS($J34-Synthese!AD34)&gt;$AM$4)=TRUE,$AI$4,
1))))</f>
        <v>1</v>
      </c>
      <c r="AJ34" s="78">
        <f>IF(AND(ISNUMBER(Synthese!AE34)=FALSE,OR(VALUE($H34)=5,VALUE($H34)=10)=FALSE),1,
IF(AND(ISNUMBER(Synthese!AE34)=FALSE,OR(VALUE($H34)=5,VALUE($H34)=10)=TRUE),$AR$3,
IF(AND(VALUE($H34)=5,ABS($J34-Synthese!AE34)&gt;$AM$3)=TRUE,$AI$3,
IF(AND(VALUE($H34)=10,ABS($J34-Synthese!AE34)&gt;$AM$4)=TRUE,$AI$4,
1))))</f>
        <v>1</v>
      </c>
      <c r="AK34" s="78">
        <f>IF(AND(ISNUMBER(Synthese!AF34)=FALSE,OR(VALUE($H34)=5,VALUE($H34)=10)=FALSE),1,
IF(AND(ISNUMBER(Synthese!AF34)=FALSE,OR(VALUE($H34)=5,VALUE($H34)=10)=TRUE),$AR$3,
IF(AND(VALUE($H34)=5,ABS($J34-Synthese!AF34)&gt;$AM$3)=TRUE,$AI$3,
IF(AND(VALUE($H34)=10,ABS($J34-Synthese!AF34)&gt;$AM$4)=TRUE,$AI$4,
1))))</f>
        <v>1</v>
      </c>
      <c r="AL34" s="78">
        <f>IF(AND(ISNUMBER(Synthese!AG34)=FALSE,OR(VALUE($H34)=5,VALUE($H34)=10)=FALSE),1,
IF(AND(ISNUMBER(Synthese!AG34)=FALSE,OR(VALUE($H34)=5,VALUE($H34)=10)=TRUE),$AR$3,
IF(AND(VALUE($H34)=5,ABS($J34-Synthese!AG34)&gt;$AM$3)=TRUE,$AI$3,
IF(AND(VALUE($H34)=10,ABS($J34-Synthese!AG34)&gt;$AM$4)=TRUE,$AI$4,
1))))</f>
        <v>1</v>
      </c>
      <c r="AM34" s="78">
        <f>IF(AND(ISNUMBER(Synthese!AH34)=FALSE,OR(VALUE($H34)=5,VALUE($H34)=10)=FALSE),1,
IF(AND(ISNUMBER(Synthese!AH34)=FALSE,OR(VALUE($H34)=5,VALUE($H34)=10)=TRUE),$AR$3,
IF(AND(VALUE($H34)=5,ABS($J34-Synthese!AH34)&gt;$AM$3)=TRUE,$AI$3,
IF(AND(VALUE($H34)=10,ABS($J34-Synthese!AH34)&gt;$AM$4)=TRUE,$AI$4,
1))))</f>
        <v>1</v>
      </c>
      <c r="AN34" s="78">
        <f>IF(AND(ISNUMBER(Synthese!AI34)=FALSE,OR(VALUE($H34)=5,VALUE($H34)=10)=FALSE),1,
IF(AND(ISNUMBER(Synthese!AI34)=FALSE,OR(VALUE($H34)=5,VALUE($H34)=10)=TRUE),$AR$3,
IF(AND(VALUE($H34)=5,ABS($J34-Synthese!AI34)&gt;$AM$3)=TRUE,$AI$3,
IF(AND(VALUE($H34)=10,ABS($J34-Synthese!AI34)&gt;$AM$4)=TRUE,$AI$4,
1))))</f>
        <v>1</v>
      </c>
      <c r="AO34" s="78">
        <f>IF(AND(ISNUMBER(Synthese!AJ34)=FALSE,OR(VALUE($H34)=5,VALUE($H34)=10)=FALSE),1,
IF(AND(ISNUMBER(Synthese!AJ34)=FALSE,OR(VALUE($H34)=5,VALUE($H34)=10)=TRUE),$AR$3,
IF(AND(VALUE($H34)=5,ABS($J34-Synthese!AJ34)&gt;$AM$3)=TRUE,$AI$3,
IF(AND(VALUE($H34)=10,ABS($J34-Synthese!AJ34)&gt;$AM$4)=TRUE,$AI$4,
1))))</f>
        <v>1</v>
      </c>
      <c r="AP34" s="78">
        <f>IF(AND(ISNUMBER(Synthese!AK34)=FALSE,OR(VALUE($H34)=5,VALUE($H34)=10)=FALSE),1,
IF(AND(ISNUMBER(Synthese!AK34)=FALSE,OR(VALUE($H34)=5,VALUE($H34)=10)=TRUE),$AR$3,
IF(AND(VALUE($H34)=5,ABS($J34-Synthese!AK34)&gt;$AM$3)=TRUE,$AI$3,
IF(AND(VALUE($H34)=10,ABS($J34-Synthese!AK34)&gt;$AM$4)=TRUE,$AI$4,
1))))</f>
        <v>1</v>
      </c>
      <c r="AQ34" s="78">
        <f>IF(AND(ISNUMBER(Synthese!AL34)=FALSE,OR(VALUE($H34)=5,VALUE($H34)=10)=FALSE),1,
IF(AND(ISNUMBER(Synthese!AL34)=FALSE,OR(VALUE($H34)=5,VALUE($H34)=10)=TRUE),$AR$3,
IF(AND(VALUE($H34)=5,ABS($J34-Synthese!AL34)&gt;$AM$3)=TRUE,$AI$3,
IF(AND(VALUE($H34)=10,ABS($J34-Synthese!AL34)&gt;$AM$4)=TRUE,$AI$4,
1))))</f>
        <v>1</v>
      </c>
      <c r="AR34" s="78">
        <f>IF(AND(ISNUMBER(Synthese!AM34)=FALSE,OR(VALUE($H34)=5,VALUE($H34)=10)=FALSE),1,
IF(AND(ISNUMBER(Synthese!AM34)=FALSE,OR(VALUE($H34)=5,VALUE($H34)=10)=TRUE),$AR$3,
IF(AND(VALUE($H34)=5,ABS($J34-Synthese!AM34)&gt;$AM$3)=TRUE,$AI$3,
IF(AND(VALUE($H34)=10,ABS($J34-Synthese!AM34)&gt;$AM$4)=TRUE,$AI$4,
1))))</f>
        <v>1</v>
      </c>
      <c r="AS34" s="78">
        <f>IF(AND(ISNUMBER(Synthese!AN34)=FALSE,OR(VALUE($H34)=5,VALUE($H34)=10)=FALSE),1,
IF(AND(ISNUMBER(Synthese!AN34)=FALSE,OR(VALUE($H34)=5,VALUE($H34)=10)=TRUE),$AR$3,
IF(AND(VALUE($H34)=5,ABS($J34-Synthese!AN34)&gt;$AM$3)=TRUE,$AI$3,
IF(AND(VALUE($H34)=10,ABS($J34-Synthese!AN34)&gt;$AM$4)=TRUE,$AI$4,
1))))</f>
        <v>1</v>
      </c>
      <c r="AT34" s="78">
        <f>IF(AND(ISNUMBER(Synthese!AO34)=FALSE,OR(VALUE($H34)=5,VALUE($H34)=10)=FALSE),1,
IF(AND(ISNUMBER(Synthese!AO34)=FALSE,OR(VALUE($H34)=5,VALUE($H34)=10)=TRUE),$AR$3,
IF(AND(VALUE($H34)=5,ABS($J34-Synthese!AO34)&gt;$AM$3)=TRUE,$AI$3,
IF(AND(VALUE($H34)=10,ABS($J34-Synthese!AO34)&gt;$AM$4)=TRUE,$AI$4,
1))))</f>
        <v>1</v>
      </c>
      <c r="AU34" s="78">
        <f>IF(AND(ISNUMBER(Synthese!AP34)=FALSE,OR(VALUE($H34)=5,VALUE($H34)=10)=FALSE),1,
IF(AND(ISNUMBER(Synthese!AP34)=FALSE,OR(VALUE($H34)=5,VALUE($H34)=10)=TRUE),$AR$3,
IF(AND(VALUE($H34)=5,ABS($J34-Synthese!AP34)&gt;$AM$3)=TRUE,$AI$3,
IF(AND(VALUE($H34)=10,ABS($J34-Synthese!AP34)&gt;$AM$4)=TRUE,$AI$4,
1))))</f>
        <v>1</v>
      </c>
      <c r="AV34" s="78">
        <f>IF(AND(ISNUMBER(Synthese!AQ34)=FALSE,OR(VALUE($H34)=5,VALUE($H34)=10)=FALSE),1,
IF(AND(ISNUMBER(Synthese!AQ34)=FALSE,OR(VALUE($H34)=5,VALUE($H34)=10)=TRUE),$AR$3,
IF(AND(VALUE($H34)=5,ABS($J34-Synthese!AQ34)&gt;$AM$3)=TRUE,$AI$3,
IF(AND(VALUE($H34)=10,ABS($J34-Synthese!AQ34)&gt;$AM$4)=TRUE,$AI$4,
1))))</f>
        <v>1</v>
      </c>
      <c r="AW34" s="78">
        <f>IF(AND(ISNUMBER(Synthese!AR34)=FALSE,OR(VALUE($H34)=5,VALUE($H34)=10)=FALSE),1,
IF(AND(ISNUMBER(Synthese!AR34)=FALSE,OR(VALUE($H34)=5,VALUE($H34)=10)=TRUE),$AR$3,
IF(AND(VALUE($H34)=5,ABS($J34-Synthese!AR34)&gt;$AM$3)=TRUE,$AI$3,
IF(AND(VALUE($H34)=10,ABS($J34-Synthese!AR34)&gt;$AM$4)=TRUE,$AI$4,
1))))</f>
        <v>1</v>
      </c>
      <c r="AX34" s="78">
        <f>IF(AND(ISNUMBER(Synthese!AS34)=FALSE,OR(VALUE($H34)=5,VALUE($H34)=10)=FALSE),1,
IF(AND(ISNUMBER(Synthese!AS34)=FALSE,OR(VALUE($H34)=5,VALUE($H34)=10)=TRUE),$AR$3,
IF(AND(VALUE($H34)=5,ABS($J34-Synthese!AS34)&gt;$AM$3)=TRUE,$AI$3,
IF(AND(VALUE($H34)=10,ABS($J34-Synthese!AS34)&gt;$AM$4)=TRUE,$AI$4,
1))))</f>
        <v>1</v>
      </c>
      <c r="AY34" s="78">
        <f>IF(AND(ISNUMBER(Synthese!AT34)=FALSE,OR(VALUE($H34)=5,VALUE($H34)=10)=FALSE),1,
IF(AND(ISNUMBER(Synthese!AT34)=FALSE,OR(VALUE($H34)=5,VALUE($H34)=10)=TRUE),$AR$3,
IF(AND(VALUE($H34)=5,ABS($J34-Synthese!AT34)&gt;$AM$3)=TRUE,$AI$3,
IF(AND(VALUE($H34)=10,ABS($J34-Synthese!AT34)&gt;$AM$4)=TRUE,$AI$4,
1))))</f>
        <v>1</v>
      </c>
      <c r="AZ34" s="78">
        <f>IF(AND(ISNUMBER(Synthese!AU34)=FALSE,OR(VALUE($H34)=5,VALUE($H34)=10)=FALSE),1,
IF(AND(ISNUMBER(Synthese!AU34)=FALSE,OR(VALUE($H34)=5,VALUE($H34)=10)=TRUE),$AR$3,
IF(AND(VALUE($H34)=5,ABS($J34-Synthese!AU34)&gt;$AM$3)=TRUE,$AI$3,
IF(AND(VALUE($H34)=10,ABS($J34-Synthese!AU34)&gt;$AM$4)=TRUE,$AI$4,
1))))</f>
        <v>1</v>
      </c>
      <c r="BA34" s="78">
        <f>IF(AND(ISNUMBER(Synthese!AV34)=FALSE,OR(VALUE($H34)=5,VALUE($H34)=10)=FALSE),1,
IF(AND(ISNUMBER(Synthese!AV34)=FALSE,OR(VALUE($H34)=5,VALUE($H34)=10)=TRUE),$AR$3,
IF(AND(VALUE($H34)=5,ABS($J34-Synthese!AV34)&gt;$AM$3)=TRUE,$AI$3,
IF(AND(VALUE($H34)=10,ABS($J34-Synthese!AV34)&gt;$AM$4)=TRUE,$AI$4,
1))))</f>
        <v>1</v>
      </c>
      <c r="BB34" s="78">
        <f>IF(AND(ISNUMBER(Synthese!AW34)=FALSE,OR(VALUE($H34)=5,VALUE($H34)=10)=FALSE),1,
IF(AND(ISNUMBER(Synthese!AW34)=FALSE,OR(VALUE($H34)=5,VALUE($H34)=10)=TRUE),$AR$3,
IF(AND(VALUE($H34)=5,ABS($J34-Synthese!AW34)&gt;$AM$3)=TRUE,$AI$3,
IF(AND(VALUE($H34)=10,ABS($J34-Synthese!AW34)&gt;$AM$4)=TRUE,$AI$4,
1))))</f>
        <v>1</v>
      </c>
      <c r="BC34" s="78">
        <f>IF(AND(ISNUMBER(Synthese!AX34)=FALSE,OR(VALUE($H34)=5,VALUE($H34)=10)=FALSE),1,
IF(AND(ISNUMBER(Synthese!AX34)=FALSE,OR(VALUE($H34)=5,VALUE($H34)=10)=TRUE),$AR$3,
IF(AND(VALUE($H34)=5,ABS($J34-Synthese!AX34)&gt;$AM$3)=TRUE,$AI$3,
IF(AND(VALUE($H34)=10,ABS($J34-Synthese!AX34)&gt;$AM$4)=TRUE,$AI$4,
1))))</f>
        <v>1</v>
      </c>
      <c r="BD34" s="78">
        <f>IF(AND(ISNUMBER(Synthese!AY34)=FALSE,OR(VALUE($H34)=5,VALUE($H34)=10)=FALSE),1,
IF(AND(ISNUMBER(Synthese!AY34)=FALSE,OR(VALUE($H34)=5,VALUE($H34)=10)=TRUE),$AR$3,
IF(AND(VALUE($H34)=5,ABS($J34-Synthese!AY34)&gt;$AM$3)=TRUE,$AI$3,
IF(AND(VALUE($H34)=10,ABS($J34-Synthese!AY34)&gt;$AM$4)=TRUE,$AI$4,
1))))</f>
        <v>1</v>
      </c>
    </row>
    <row r="35" spans="1:56" ht="105" x14ac:dyDescent="0.25">
      <c r="A35" s="29" t="s">
        <v>150</v>
      </c>
      <c r="B35" s="17" t="str">
        <f>+Synthese!D35</f>
        <v>LGBT+</v>
      </c>
      <c r="C35" s="24">
        <v>25.1</v>
      </c>
      <c r="D35" s="11"/>
      <c r="E35" s="15" t="str">
        <f>Synthese!AC35</f>
        <v>–5 : Ligne conservatrice / restrictive
+5 : Ligne inclusive / égalité complète des droits
0 : Ligne neutre / statu quo bienveillant</v>
      </c>
      <c r="F35" s="16" t="str">
        <f>Synthese!AZ35</f>
        <v>–5 / –4 : Une ligne conservatrice opposée aux extensions de droits et aux politiques inclusives.
–3 / –2 : Une égalité formelle avec prudence envers mesures jugées idéologiques.
–1 / 0 / +1 : Une lutte générale contre discriminations sans réforme structurelle forte.
+3 / +4 : Une défense active des droits, du pluralisme et des protections LGBT+.
+5 : Une égalité totale incluant extensions de droits, lutte renforcée et politiques inclusives.</v>
      </c>
      <c r="G35" s="25" t="str">
        <f>'faire le test'!C42</f>
        <v>03 nécessaire</v>
      </c>
      <c r="H35" s="25" t="str">
        <f t="shared" si="0"/>
        <v>03</v>
      </c>
      <c r="I35" s="76">
        <f t="shared" si="1"/>
        <v>10</v>
      </c>
      <c r="J35" s="38">
        <f>'faire le test'!G42</f>
        <v>0</v>
      </c>
      <c r="K35" s="37">
        <f>IF(ISNUMBER(Synthese!AD35)=FALSE,"",ABS($J35-Synthese!AD35)^2*$H35)</f>
        <v>27</v>
      </c>
      <c r="L35" s="37">
        <f>IF(ISNUMBER(Synthese!AE35)=FALSE,"",ABS($J35-Synthese!AE35)^2*$H35)</f>
        <v>75</v>
      </c>
      <c r="M35" s="37">
        <f>IF(ISNUMBER(Synthese!AF35)=FALSE,"",ABS($J35-Synthese!AF35)^2*$H35)</f>
        <v>75</v>
      </c>
      <c r="N35" s="37" t="str">
        <f>IF(ISNUMBER(Synthese!AG35)=FALSE,"",ABS($J35-Synthese!AG35)^2*$H35)</f>
        <v/>
      </c>
      <c r="O35" s="37" t="str">
        <f>IF(ISNUMBER(Synthese!AH35)=FALSE,"",ABS($J35-Synthese!AH35)^2*$H35)</f>
        <v/>
      </c>
      <c r="P35" s="37">
        <f>IF(ISNUMBER(Synthese!AI35)=FALSE,"",ABS($J35-Synthese!AI35)^2*$H35)</f>
        <v>75</v>
      </c>
      <c r="Q35" s="37">
        <f>IF(ISNUMBER(Synthese!AJ35)=FALSE,"",ABS($J35-Synthese!AJ35)^2*$H35)</f>
        <v>75</v>
      </c>
      <c r="R35" s="37">
        <f>IF(ISNUMBER(Synthese!AK35)=FALSE,"",ABS($J35-Synthese!AK35)^2*$H35)</f>
        <v>75</v>
      </c>
      <c r="S35" s="37">
        <f>IF(ISNUMBER(Synthese!AL35)=FALSE,"",ABS($J35-Synthese!AL35)^2*$H35)</f>
        <v>75</v>
      </c>
      <c r="T35" s="37">
        <f>IF(ISNUMBER(Synthese!AM35)=FALSE,"",ABS($J35-Synthese!AM35)^2*$H35)</f>
        <v>75</v>
      </c>
      <c r="U35" s="37">
        <f>IF(ISNUMBER(Synthese!AN35)=FALSE,"",ABS($J35-Synthese!AN35)^2*$H35)</f>
        <v>27</v>
      </c>
      <c r="V35" s="37">
        <f>IF(ISNUMBER(Synthese!AO35)=FALSE,"",ABS($J35-Synthese!AO35)^2*$H35)</f>
        <v>3</v>
      </c>
      <c r="W35" s="37">
        <f>IF(ISNUMBER(Synthese!AP35)=FALSE,"",ABS($J35-Synthese!AP35)^2*$H35)</f>
        <v>27</v>
      </c>
      <c r="X35" s="37">
        <f>IF(ISNUMBER(Synthese!AQ35)=FALSE,"",ABS($J35-Synthese!AQ35)^2*$H35)</f>
        <v>12</v>
      </c>
      <c r="Y35" s="37">
        <f>IF(ISNUMBER(Synthese!AR35)=FALSE,"",ABS($J35-Synthese!AR35)^2*$H35)</f>
        <v>3</v>
      </c>
      <c r="Z35" s="37">
        <f>IF(ISNUMBER(Synthese!AS35)=FALSE,"",ABS($J35-Synthese!AS35)^2*$H35)</f>
        <v>3</v>
      </c>
      <c r="AA35" s="37" t="str">
        <f>IF(ISNUMBER(Synthese!AT35)=FALSE,"",ABS($J35-Synthese!AT35)^2*$H35)</f>
        <v/>
      </c>
      <c r="AB35" s="37" t="str">
        <f>IF(ISNUMBER(Synthese!AU35)=FALSE,"",ABS($J35-Synthese!AU35)^2*$H35)</f>
        <v/>
      </c>
      <c r="AC35" s="37">
        <f>IF(ISNUMBER(Synthese!AV35)=FALSE,"",ABS($J35-Synthese!AV35)^2*$H35)</f>
        <v>12</v>
      </c>
      <c r="AD35" s="37">
        <f>IF(ISNUMBER(Synthese!AW35)=FALSE,"",ABS($J35-Synthese!AW35)^2*$H35)</f>
        <v>12</v>
      </c>
      <c r="AE35" s="37">
        <f>IF(ISNUMBER(Synthese!AX35)=FALSE,"",ABS($J35-Synthese!AX35)^2*$H35)</f>
        <v>75</v>
      </c>
      <c r="AF35" s="37">
        <f>IF(ISNUMBER(Synthese!AY35)=FALSE,"",ABS($J35-Synthese!AY35)^2*$H35)</f>
        <v>3</v>
      </c>
      <c r="AI35" s="78">
        <f>IF(AND(ISNUMBER(Synthese!AD35)=FALSE,OR(VALUE($H35)=5,VALUE($H35)=10)=FALSE),1,
IF(AND(ISNUMBER(Synthese!AD35)=FALSE,OR(VALUE($H35)=5,VALUE($H35)=10)=TRUE),$AR$3,
IF(AND(VALUE($H35)=5,ABS($J35-Synthese!AD35)&gt;$AM$3)=TRUE,$AI$3,
IF(AND(VALUE($H35)=10,ABS($J35-Synthese!AD35)&gt;$AM$4)=TRUE,$AI$4,
1))))</f>
        <v>1</v>
      </c>
      <c r="AJ35" s="78">
        <f>IF(AND(ISNUMBER(Synthese!AE35)=FALSE,OR(VALUE($H35)=5,VALUE($H35)=10)=FALSE),1,
IF(AND(ISNUMBER(Synthese!AE35)=FALSE,OR(VALUE($H35)=5,VALUE($H35)=10)=TRUE),$AR$3,
IF(AND(VALUE($H35)=5,ABS($J35-Synthese!AE35)&gt;$AM$3)=TRUE,$AI$3,
IF(AND(VALUE($H35)=10,ABS($J35-Synthese!AE35)&gt;$AM$4)=TRUE,$AI$4,
1))))</f>
        <v>1</v>
      </c>
      <c r="AK35" s="78">
        <f>IF(AND(ISNUMBER(Synthese!AF35)=FALSE,OR(VALUE($H35)=5,VALUE($H35)=10)=FALSE),1,
IF(AND(ISNUMBER(Synthese!AF35)=FALSE,OR(VALUE($H35)=5,VALUE($H35)=10)=TRUE),$AR$3,
IF(AND(VALUE($H35)=5,ABS($J35-Synthese!AF35)&gt;$AM$3)=TRUE,$AI$3,
IF(AND(VALUE($H35)=10,ABS($J35-Synthese!AF35)&gt;$AM$4)=TRUE,$AI$4,
1))))</f>
        <v>1</v>
      </c>
      <c r="AL35" s="78">
        <f>IF(AND(ISNUMBER(Synthese!AG35)=FALSE,OR(VALUE($H35)=5,VALUE($H35)=10)=FALSE),1,
IF(AND(ISNUMBER(Synthese!AG35)=FALSE,OR(VALUE($H35)=5,VALUE($H35)=10)=TRUE),$AR$3,
IF(AND(VALUE($H35)=5,ABS($J35-Synthese!AG35)&gt;$AM$3)=TRUE,$AI$3,
IF(AND(VALUE($H35)=10,ABS($J35-Synthese!AG35)&gt;$AM$4)=TRUE,$AI$4,
1))))</f>
        <v>1</v>
      </c>
      <c r="AM35" s="78">
        <f>IF(AND(ISNUMBER(Synthese!AH35)=FALSE,OR(VALUE($H35)=5,VALUE($H35)=10)=FALSE),1,
IF(AND(ISNUMBER(Synthese!AH35)=FALSE,OR(VALUE($H35)=5,VALUE($H35)=10)=TRUE),$AR$3,
IF(AND(VALUE($H35)=5,ABS($J35-Synthese!AH35)&gt;$AM$3)=TRUE,$AI$3,
IF(AND(VALUE($H35)=10,ABS($J35-Synthese!AH35)&gt;$AM$4)=TRUE,$AI$4,
1))))</f>
        <v>1</v>
      </c>
      <c r="AN35" s="78">
        <f>IF(AND(ISNUMBER(Synthese!AI35)=FALSE,OR(VALUE($H35)=5,VALUE($H35)=10)=FALSE),1,
IF(AND(ISNUMBER(Synthese!AI35)=FALSE,OR(VALUE($H35)=5,VALUE($H35)=10)=TRUE),$AR$3,
IF(AND(VALUE($H35)=5,ABS($J35-Synthese!AI35)&gt;$AM$3)=TRUE,$AI$3,
IF(AND(VALUE($H35)=10,ABS($J35-Synthese!AI35)&gt;$AM$4)=TRUE,$AI$4,
1))))</f>
        <v>1</v>
      </c>
      <c r="AO35" s="78">
        <f>IF(AND(ISNUMBER(Synthese!AJ35)=FALSE,OR(VALUE($H35)=5,VALUE($H35)=10)=FALSE),1,
IF(AND(ISNUMBER(Synthese!AJ35)=FALSE,OR(VALUE($H35)=5,VALUE($H35)=10)=TRUE),$AR$3,
IF(AND(VALUE($H35)=5,ABS($J35-Synthese!AJ35)&gt;$AM$3)=TRUE,$AI$3,
IF(AND(VALUE($H35)=10,ABS($J35-Synthese!AJ35)&gt;$AM$4)=TRUE,$AI$4,
1))))</f>
        <v>1</v>
      </c>
      <c r="AP35" s="78">
        <f>IF(AND(ISNUMBER(Synthese!AK35)=FALSE,OR(VALUE($H35)=5,VALUE($H35)=10)=FALSE),1,
IF(AND(ISNUMBER(Synthese!AK35)=FALSE,OR(VALUE($H35)=5,VALUE($H35)=10)=TRUE),$AR$3,
IF(AND(VALUE($H35)=5,ABS($J35-Synthese!AK35)&gt;$AM$3)=TRUE,$AI$3,
IF(AND(VALUE($H35)=10,ABS($J35-Synthese!AK35)&gt;$AM$4)=TRUE,$AI$4,
1))))</f>
        <v>1</v>
      </c>
      <c r="AQ35" s="78">
        <f>IF(AND(ISNUMBER(Synthese!AL35)=FALSE,OR(VALUE($H35)=5,VALUE($H35)=10)=FALSE),1,
IF(AND(ISNUMBER(Synthese!AL35)=FALSE,OR(VALUE($H35)=5,VALUE($H35)=10)=TRUE),$AR$3,
IF(AND(VALUE($H35)=5,ABS($J35-Synthese!AL35)&gt;$AM$3)=TRUE,$AI$3,
IF(AND(VALUE($H35)=10,ABS($J35-Synthese!AL35)&gt;$AM$4)=TRUE,$AI$4,
1))))</f>
        <v>1</v>
      </c>
      <c r="AR35" s="78">
        <f>IF(AND(ISNUMBER(Synthese!AM35)=FALSE,OR(VALUE($H35)=5,VALUE($H35)=10)=FALSE),1,
IF(AND(ISNUMBER(Synthese!AM35)=FALSE,OR(VALUE($H35)=5,VALUE($H35)=10)=TRUE),$AR$3,
IF(AND(VALUE($H35)=5,ABS($J35-Synthese!AM35)&gt;$AM$3)=TRUE,$AI$3,
IF(AND(VALUE($H35)=10,ABS($J35-Synthese!AM35)&gt;$AM$4)=TRUE,$AI$4,
1))))</f>
        <v>1</v>
      </c>
      <c r="AS35" s="78">
        <f>IF(AND(ISNUMBER(Synthese!AN35)=FALSE,OR(VALUE($H35)=5,VALUE($H35)=10)=FALSE),1,
IF(AND(ISNUMBER(Synthese!AN35)=FALSE,OR(VALUE($H35)=5,VALUE($H35)=10)=TRUE),$AR$3,
IF(AND(VALUE($H35)=5,ABS($J35-Synthese!AN35)&gt;$AM$3)=TRUE,$AI$3,
IF(AND(VALUE($H35)=10,ABS($J35-Synthese!AN35)&gt;$AM$4)=TRUE,$AI$4,
1))))</f>
        <v>1</v>
      </c>
      <c r="AT35" s="78">
        <f>IF(AND(ISNUMBER(Synthese!AO35)=FALSE,OR(VALUE($H35)=5,VALUE($H35)=10)=FALSE),1,
IF(AND(ISNUMBER(Synthese!AO35)=FALSE,OR(VALUE($H35)=5,VALUE($H35)=10)=TRUE),$AR$3,
IF(AND(VALUE($H35)=5,ABS($J35-Synthese!AO35)&gt;$AM$3)=TRUE,$AI$3,
IF(AND(VALUE($H35)=10,ABS($J35-Synthese!AO35)&gt;$AM$4)=TRUE,$AI$4,
1))))</f>
        <v>1</v>
      </c>
      <c r="AU35" s="78">
        <f>IF(AND(ISNUMBER(Synthese!AP35)=FALSE,OR(VALUE($H35)=5,VALUE($H35)=10)=FALSE),1,
IF(AND(ISNUMBER(Synthese!AP35)=FALSE,OR(VALUE($H35)=5,VALUE($H35)=10)=TRUE),$AR$3,
IF(AND(VALUE($H35)=5,ABS($J35-Synthese!AP35)&gt;$AM$3)=TRUE,$AI$3,
IF(AND(VALUE($H35)=10,ABS($J35-Synthese!AP35)&gt;$AM$4)=TRUE,$AI$4,
1))))</f>
        <v>1</v>
      </c>
      <c r="AV35" s="78">
        <f>IF(AND(ISNUMBER(Synthese!AQ35)=FALSE,OR(VALUE($H35)=5,VALUE($H35)=10)=FALSE),1,
IF(AND(ISNUMBER(Synthese!AQ35)=FALSE,OR(VALUE($H35)=5,VALUE($H35)=10)=TRUE),$AR$3,
IF(AND(VALUE($H35)=5,ABS($J35-Synthese!AQ35)&gt;$AM$3)=TRUE,$AI$3,
IF(AND(VALUE($H35)=10,ABS($J35-Synthese!AQ35)&gt;$AM$4)=TRUE,$AI$4,
1))))</f>
        <v>1</v>
      </c>
      <c r="AW35" s="78">
        <f>IF(AND(ISNUMBER(Synthese!AR35)=FALSE,OR(VALUE($H35)=5,VALUE($H35)=10)=FALSE),1,
IF(AND(ISNUMBER(Synthese!AR35)=FALSE,OR(VALUE($H35)=5,VALUE($H35)=10)=TRUE),$AR$3,
IF(AND(VALUE($H35)=5,ABS($J35-Synthese!AR35)&gt;$AM$3)=TRUE,$AI$3,
IF(AND(VALUE($H35)=10,ABS($J35-Synthese!AR35)&gt;$AM$4)=TRUE,$AI$4,
1))))</f>
        <v>1</v>
      </c>
      <c r="AX35" s="78">
        <f>IF(AND(ISNUMBER(Synthese!AS35)=FALSE,OR(VALUE($H35)=5,VALUE($H35)=10)=FALSE),1,
IF(AND(ISNUMBER(Synthese!AS35)=FALSE,OR(VALUE($H35)=5,VALUE($H35)=10)=TRUE),$AR$3,
IF(AND(VALUE($H35)=5,ABS($J35-Synthese!AS35)&gt;$AM$3)=TRUE,$AI$3,
IF(AND(VALUE($H35)=10,ABS($J35-Synthese!AS35)&gt;$AM$4)=TRUE,$AI$4,
1))))</f>
        <v>1</v>
      </c>
      <c r="AY35" s="78">
        <f>IF(AND(ISNUMBER(Synthese!AT35)=FALSE,OR(VALUE($H35)=5,VALUE($H35)=10)=FALSE),1,
IF(AND(ISNUMBER(Synthese!AT35)=FALSE,OR(VALUE($H35)=5,VALUE($H35)=10)=TRUE),$AR$3,
IF(AND(VALUE($H35)=5,ABS($J35-Synthese!AT35)&gt;$AM$3)=TRUE,$AI$3,
IF(AND(VALUE($H35)=10,ABS($J35-Synthese!AT35)&gt;$AM$4)=TRUE,$AI$4,
1))))</f>
        <v>1</v>
      </c>
      <c r="AZ35" s="78">
        <f>IF(AND(ISNUMBER(Synthese!AU35)=FALSE,OR(VALUE($H35)=5,VALUE($H35)=10)=FALSE),1,
IF(AND(ISNUMBER(Synthese!AU35)=FALSE,OR(VALUE($H35)=5,VALUE($H35)=10)=TRUE),$AR$3,
IF(AND(VALUE($H35)=5,ABS($J35-Synthese!AU35)&gt;$AM$3)=TRUE,$AI$3,
IF(AND(VALUE($H35)=10,ABS($J35-Synthese!AU35)&gt;$AM$4)=TRUE,$AI$4,
1))))</f>
        <v>1</v>
      </c>
      <c r="BA35" s="78">
        <f>IF(AND(ISNUMBER(Synthese!AV35)=FALSE,OR(VALUE($H35)=5,VALUE($H35)=10)=FALSE),1,
IF(AND(ISNUMBER(Synthese!AV35)=FALSE,OR(VALUE($H35)=5,VALUE($H35)=10)=TRUE),$AR$3,
IF(AND(VALUE($H35)=5,ABS($J35-Synthese!AV35)&gt;$AM$3)=TRUE,$AI$3,
IF(AND(VALUE($H35)=10,ABS($J35-Synthese!AV35)&gt;$AM$4)=TRUE,$AI$4,
1))))</f>
        <v>1</v>
      </c>
      <c r="BB35" s="78">
        <f>IF(AND(ISNUMBER(Synthese!AW35)=FALSE,OR(VALUE($H35)=5,VALUE($H35)=10)=FALSE),1,
IF(AND(ISNUMBER(Synthese!AW35)=FALSE,OR(VALUE($H35)=5,VALUE($H35)=10)=TRUE),$AR$3,
IF(AND(VALUE($H35)=5,ABS($J35-Synthese!AW35)&gt;$AM$3)=TRUE,$AI$3,
IF(AND(VALUE($H35)=10,ABS($J35-Synthese!AW35)&gt;$AM$4)=TRUE,$AI$4,
1))))</f>
        <v>1</v>
      </c>
      <c r="BC35" s="78">
        <f>IF(AND(ISNUMBER(Synthese!AX35)=FALSE,OR(VALUE($H35)=5,VALUE($H35)=10)=FALSE),1,
IF(AND(ISNUMBER(Synthese!AX35)=FALSE,OR(VALUE($H35)=5,VALUE($H35)=10)=TRUE),$AR$3,
IF(AND(VALUE($H35)=5,ABS($J35-Synthese!AX35)&gt;$AM$3)=TRUE,$AI$3,
IF(AND(VALUE($H35)=10,ABS($J35-Synthese!AX35)&gt;$AM$4)=TRUE,$AI$4,
1))))</f>
        <v>1</v>
      </c>
      <c r="BD35" s="78">
        <f>IF(AND(ISNUMBER(Synthese!AY35)=FALSE,OR(VALUE($H35)=5,VALUE($H35)=10)=FALSE),1,
IF(AND(ISNUMBER(Synthese!AY35)=FALSE,OR(VALUE($H35)=5,VALUE($H35)=10)=TRUE),$AR$3,
IF(AND(VALUE($H35)=5,ABS($J35-Synthese!AY35)&gt;$AM$3)=TRUE,$AI$3,
IF(AND(VALUE($H35)=10,ABS($J35-Synthese!AY35)&gt;$AM$4)=TRUE,$AI$4,
1))))</f>
        <v>1</v>
      </c>
    </row>
    <row r="36" spans="1:56" ht="135" x14ac:dyDescent="0.25">
      <c r="A36" s="29" t="s">
        <v>151</v>
      </c>
      <c r="B36" s="17" t="str">
        <f>+Synthese!D36</f>
        <v>Institutions (référendum/49.3/proportionnelle)</v>
      </c>
      <c r="C36" s="24">
        <v>26</v>
      </c>
      <c r="D36" s="11"/>
      <c r="E36" s="15" t="str">
        <f>Synthese!AC36</f>
        <v>-5 étant la proposition la plus conservatrice et protectionniste. 
+5 étant la position la plus réformatrice</v>
      </c>
      <c r="F36" s="16" t="str">
        <f>Synthese!AZ36</f>
        <v>–5 / –4 : Une démocratie représentative renforcée limitant référendums et maintenant 49.3.
–3 / –2 : Une réforme modérée prévoyant référendums ciblés mais sans proportionnelle forte.
–1 / 0 / +1 : Une ouverture encadrée avec RIP modifié ou proportionnelle partielle.
+3 / +4 : Une refonte démocratique élargie incluant proportionnelle et limitation du 49.3.
+5 : Une démocratie directe avec RIC, VIe République et fin des pouvoirs exécutifs hypertrophiés.</v>
      </c>
      <c r="G36" s="25" t="str">
        <f>'faire le test'!C43</f>
        <v>03 nécessaire</v>
      </c>
      <c r="H36" s="25" t="str">
        <f t="shared" si="0"/>
        <v>03</v>
      </c>
      <c r="I36" s="76">
        <f t="shared" si="1"/>
        <v>10</v>
      </c>
      <c r="J36" s="38">
        <f>'faire le test'!G43</f>
        <v>0</v>
      </c>
      <c r="K36" s="37">
        <f>IF(ISNUMBER(Synthese!AD36)=FALSE,"",ABS($J36-Synthese!AD36)^2*$H36)</f>
        <v>3</v>
      </c>
      <c r="L36" s="37">
        <f>IF(ISNUMBER(Synthese!AE36)=FALSE,"",ABS($J36-Synthese!AE36)^2*$H36)</f>
        <v>75</v>
      </c>
      <c r="M36" s="37">
        <f>IF(ISNUMBER(Synthese!AF36)=FALSE,"",ABS($J36-Synthese!AF36)^2*$H36)</f>
        <v>75</v>
      </c>
      <c r="N36" s="37">
        <f>IF(ISNUMBER(Synthese!AG36)=FALSE,"",ABS($J36-Synthese!AG36)^2*$H36)</f>
        <v>48</v>
      </c>
      <c r="O36" s="37">
        <f>IF(ISNUMBER(Synthese!AH36)=FALSE,"",ABS($J36-Synthese!AH36)^2*$H36)</f>
        <v>48</v>
      </c>
      <c r="P36" s="37">
        <f>IF(ISNUMBER(Synthese!AI36)=FALSE,"",ABS($J36-Synthese!AI36)^2*$H36)</f>
        <v>75</v>
      </c>
      <c r="Q36" s="37">
        <f>IF(ISNUMBER(Synthese!AJ36)=FALSE,"",ABS($J36-Synthese!AJ36)^2*$H36)</f>
        <v>75</v>
      </c>
      <c r="R36" s="37">
        <f>IF(ISNUMBER(Synthese!AK36)=FALSE,"",ABS($J36-Synthese!AK36)^2*$H36)</f>
        <v>27</v>
      </c>
      <c r="S36" s="37">
        <f>IF(ISNUMBER(Synthese!AL36)=FALSE,"",ABS($J36-Synthese!AL36)^2*$H36)</f>
        <v>48</v>
      </c>
      <c r="T36" s="37">
        <f>IF(ISNUMBER(Synthese!AM36)=FALSE,"",ABS($J36-Synthese!AM36)^2*$H36)</f>
        <v>48</v>
      </c>
      <c r="U36" s="37">
        <f>IF(ISNUMBER(Synthese!AN36)=FALSE,"",ABS($J36-Synthese!AN36)^2*$H36)</f>
        <v>12</v>
      </c>
      <c r="V36" s="37">
        <f>IF(ISNUMBER(Synthese!AO36)=FALSE,"",ABS($J36-Synthese!AO36)^2*$H36)</f>
        <v>27</v>
      </c>
      <c r="W36" s="37">
        <f>IF(ISNUMBER(Synthese!AP36)=FALSE,"",ABS($J36-Synthese!AP36)^2*$H36)</f>
        <v>3</v>
      </c>
      <c r="X36" s="37">
        <f>IF(ISNUMBER(Synthese!AQ36)=FALSE,"",ABS($J36-Synthese!AQ36)^2*$H36)</f>
        <v>27</v>
      </c>
      <c r="Y36" s="37">
        <f>IF(ISNUMBER(Synthese!AR36)=FALSE,"",ABS($J36-Synthese!AR36)^2*$H36)</f>
        <v>27</v>
      </c>
      <c r="Z36" s="37">
        <f>IF(ISNUMBER(Synthese!AS36)=FALSE,"",ABS($J36-Synthese!AS36)^2*$H36)</f>
        <v>27</v>
      </c>
      <c r="AA36" s="37">
        <f>IF(ISNUMBER(Synthese!AT36)=FALSE,"",ABS($J36-Synthese!AT36)^2*$H36)</f>
        <v>3</v>
      </c>
      <c r="AB36" s="37">
        <f>IF(ISNUMBER(Synthese!AU36)=FALSE,"",ABS($J36-Synthese!AU36)^2*$H36)</f>
        <v>75</v>
      </c>
      <c r="AC36" s="37">
        <f>IF(ISNUMBER(Synthese!AV36)=FALSE,"",ABS($J36-Synthese!AV36)^2*$H36)</f>
        <v>27</v>
      </c>
      <c r="AD36" s="37">
        <f>IF(ISNUMBER(Synthese!AW36)=FALSE,"",ABS($J36-Synthese!AW36)^2*$H36)</f>
        <v>27</v>
      </c>
      <c r="AE36" s="37">
        <f>IF(ISNUMBER(Synthese!AX36)=FALSE,"",ABS($J36-Synthese!AX36)^2*$H36)</f>
        <v>3</v>
      </c>
      <c r="AF36" s="37">
        <f>IF(ISNUMBER(Synthese!AY36)=FALSE,"",ABS($J36-Synthese!AY36)^2*$H36)</f>
        <v>27</v>
      </c>
      <c r="AI36" s="78">
        <f>IF(AND(ISNUMBER(Synthese!AD36)=FALSE,OR(VALUE($H36)=5,VALUE($H36)=10)=FALSE),1,
IF(AND(ISNUMBER(Synthese!AD36)=FALSE,OR(VALUE($H36)=5,VALUE($H36)=10)=TRUE),$AR$3,
IF(AND(VALUE($H36)=5,ABS($J36-Synthese!AD36)&gt;$AM$3)=TRUE,$AI$3,
IF(AND(VALUE($H36)=10,ABS($J36-Synthese!AD36)&gt;$AM$4)=TRUE,$AI$4,
1))))</f>
        <v>1</v>
      </c>
      <c r="AJ36" s="78">
        <f>IF(AND(ISNUMBER(Synthese!AE36)=FALSE,OR(VALUE($H36)=5,VALUE($H36)=10)=FALSE),1,
IF(AND(ISNUMBER(Synthese!AE36)=FALSE,OR(VALUE($H36)=5,VALUE($H36)=10)=TRUE),$AR$3,
IF(AND(VALUE($H36)=5,ABS($J36-Synthese!AE36)&gt;$AM$3)=TRUE,$AI$3,
IF(AND(VALUE($H36)=10,ABS($J36-Synthese!AE36)&gt;$AM$4)=TRUE,$AI$4,
1))))</f>
        <v>1</v>
      </c>
      <c r="AK36" s="78">
        <f>IF(AND(ISNUMBER(Synthese!AF36)=FALSE,OR(VALUE($H36)=5,VALUE($H36)=10)=FALSE),1,
IF(AND(ISNUMBER(Synthese!AF36)=FALSE,OR(VALUE($H36)=5,VALUE($H36)=10)=TRUE),$AR$3,
IF(AND(VALUE($H36)=5,ABS($J36-Synthese!AF36)&gt;$AM$3)=TRUE,$AI$3,
IF(AND(VALUE($H36)=10,ABS($J36-Synthese!AF36)&gt;$AM$4)=TRUE,$AI$4,
1))))</f>
        <v>1</v>
      </c>
      <c r="AL36" s="78">
        <f>IF(AND(ISNUMBER(Synthese!AG36)=FALSE,OR(VALUE($H36)=5,VALUE($H36)=10)=FALSE),1,
IF(AND(ISNUMBER(Synthese!AG36)=FALSE,OR(VALUE($H36)=5,VALUE($H36)=10)=TRUE),$AR$3,
IF(AND(VALUE($H36)=5,ABS($J36-Synthese!AG36)&gt;$AM$3)=TRUE,$AI$3,
IF(AND(VALUE($H36)=10,ABS($J36-Synthese!AG36)&gt;$AM$4)=TRUE,$AI$4,
1))))</f>
        <v>1</v>
      </c>
      <c r="AM36" s="78">
        <f>IF(AND(ISNUMBER(Synthese!AH36)=FALSE,OR(VALUE($H36)=5,VALUE($H36)=10)=FALSE),1,
IF(AND(ISNUMBER(Synthese!AH36)=FALSE,OR(VALUE($H36)=5,VALUE($H36)=10)=TRUE),$AR$3,
IF(AND(VALUE($H36)=5,ABS($J36-Synthese!AH36)&gt;$AM$3)=TRUE,$AI$3,
IF(AND(VALUE($H36)=10,ABS($J36-Synthese!AH36)&gt;$AM$4)=TRUE,$AI$4,
1))))</f>
        <v>1</v>
      </c>
      <c r="AN36" s="78">
        <f>IF(AND(ISNUMBER(Synthese!AI36)=FALSE,OR(VALUE($H36)=5,VALUE($H36)=10)=FALSE),1,
IF(AND(ISNUMBER(Synthese!AI36)=FALSE,OR(VALUE($H36)=5,VALUE($H36)=10)=TRUE),$AR$3,
IF(AND(VALUE($H36)=5,ABS($J36-Synthese!AI36)&gt;$AM$3)=TRUE,$AI$3,
IF(AND(VALUE($H36)=10,ABS($J36-Synthese!AI36)&gt;$AM$4)=TRUE,$AI$4,
1))))</f>
        <v>1</v>
      </c>
      <c r="AO36" s="78">
        <f>IF(AND(ISNUMBER(Synthese!AJ36)=FALSE,OR(VALUE($H36)=5,VALUE($H36)=10)=FALSE),1,
IF(AND(ISNUMBER(Synthese!AJ36)=FALSE,OR(VALUE($H36)=5,VALUE($H36)=10)=TRUE),$AR$3,
IF(AND(VALUE($H36)=5,ABS($J36-Synthese!AJ36)&gt;$AM$3)=TRUE,$AI$3,
IF(AND(VALUE($H36)=10,ABS($J36-Synthese!AJ36)&gt;$AM$4)=TRUE,$AI$4,
1))))</f>
        <v>1</v>
      </c>
      <c r="AP36" s="78">
        <f>IF(AND(ISNUMBER(Synthese!AK36)=FALSE,OR(VALUE($H36)=5,VALUE($H36)=10)=FALSE),1,
IF(AND(ISNUMBER(Synthese!AK36)=FALSE,OR(VALUE($H36)=5,VALUE($H36)=10)=TRUE),$AR$3,
IF(AND(VALUE($H36)=5,ABS($J36-Synthese!AK36)&gt;$AM$3)=TRUE,$AI$3,
IF(AND(VALUE($H36)=10,ABS($J36-Synthese!AK36)&gt;$AM$4)=TRUE,$AI$4,
1))))</f>
        <v>1</v>
      </c>
      <c r="AQ36" s="78">
        <f>IF(AND(ISNUMBER(Synthese!AL36)=FALSE,OR(VALUE($H36)=5,VALUE($H36)=10)=FALSE),1,
IF(AND(ISNUMBER(Synthese!AL36)=FALSE,OR(VALUE($H36)=5,VALUE($H36)=10)=TRUE),$AR$3,
IF(AND(VALUE($H36)=5,ABS($J36-Synthese!AL36)&gt;$AM$3)=TRUE,$AI$3,
IF(AND(VALUE($H36)=10,ABS($J36-Synthese!AL36)&gt;$AM$4)=TRUE,$AI$4,
1))))</f>
        <v>1</v>
      </c>
      <c r="AR36" s="78">
        <f>IF(AND(ISNUMBER(Synthese!AM36)=FALSE,OR(VALUE($H36)=5,VALUE($H36)=10)=FALSE),1,
IF(AND(ISNUMBER(Synthese!AM36)=FALSE,OR(VALUE($H36)=5,VALUE($H36)=10)=TRUE),$AR$3,
IF(AND(VALUE($H36)=5,ABS($J36-Synthese!AM36)&gt;$AM$3)=TRUE,$AI$3,
IF(AND(VALUE($H36)=10,ABS($J36-Synthese!AM36)&gt;$AM$4)=TRUE,$AI$4,
1))))</f>
        <v>1</v>
      </c>
      <c r="AS36" s="78">
        <f>IF(AND(ISNUMBER(Synthese!AN36)=FALSE,OR(VALUE($H36)=5,VALUE($H36)=10)=FALSE),1,
IF(AND(ISNUMBER(Synthese!AN36)=FALSE,OR(VALUE($H36)=5,VALUE($H36)=10)=TRUE),$AR$3,
IF(AND(VALUE($H36)=5,ABS($J36-Synthese!AN36)&gt;$AM$3)=TRUE,$AI$3,
IF(AND(VALUE($H36)=10,ABS($J36-Synthese!AN36)&gt;$AM$4)=TRUE,$AI$4,
1))))</f>
        <v>1</v>
      </c>
      <c r="AT36" s="78">
        <f>IF(AND(ISNUMBER(Synthese!AO36)=FALSE,OR(VALUE($H36)=5,VALUE($H36)=10)=FALSE),1,
IF(AND(ISNUMBER(Synthese!AO36)=FALSE,OR(VALUE($H36)=5,VALUE($H36)=10)=TRUE),$AR$3,
IF(AND(VALUE($H36)=5,ABS($J36-Synthese!AO36)&gt;$AM$3)=TRUE,$AI$3,
IF(AND(VALUE($H36)=10,ABS($J36-Synthese!AO36)&gt;$AM$4)=TRUE,$AI$4,
1))))</f>
        <v>1</v>
      </c>
      <c r="AU36" s="78">
        <f>IF(AND(ISNUMBER(Synthese!AP36)=FALSE,OR(VALUE($H36)=5,VALUE($H36)=10)=FALSE),1,
IF(AND(ISNUMBER(Synthese!AP36)=FALSE,OR(VALUE($H36)=5,VALUE($H36)=10)=TRUE),$AR$3,
IF(AND(VALUE($H36)=5,ABS($J36-Synthese!AP36)&gt;$AM$3)=TRUE,$AI$3,
IF(AND(VALUE($H36)=10,ABS($J36-Synthese!AP36)&gt;$AM$4)=TRUE,$AI$4,
1))))</f>
        <v>1</v>
      </c>
      <c r="AV36" s="78">
        <f>IF(AND(ISNUMBER(Synthese!AQ36)=FALSE,OR(VALUE($H36)=5,VALUE($H36)=10)=FALSE),1,
IF(AND(ISNUMBER(Synthese!AQ36)=FALSE,OR(VALUE($H36)=5,VALUE($H36)=10)=TRUE),$AR$3,
IF(AND(VALUE($H36)=5,ABS($J36-Synthese!AQ36)&gt;$AM$3)=TRUE,$AI$3,
IF(AND(VALUE($H36)=10,ABS($J36-Synthese!AQ36)&gt;$AM$4)=TRUE,$AI$4,
1))))</f>
        <v>1</v>
      </c>
      <c r="AW36" s="78">
        <f>IF(AND(ISNUMBER(Synthese!AR36)=FALSE,OR(VALUE($H36)=5,VALUE($H36)=10)=FALSE),1,
IF(AND(ISNUMBER(Synthese!AR36)=FALSE,OR(VALUE($H36)=5,VALUE($H36)=10)=TRUE),$AR$3,
IF(AND(VALUE($H36)=5,ABS($J36-Synthese!AR36)&gt;$AM$3)=TRUE,$AI$3,
IF(AND(VALUE($H36)=10,ABS($J36-Synthese!AR36)&gt;$AM$4)=TRUE,$AI$4,
1))))</f>
        <v>1</v>
      </c>
      <c r="AX36" s="78">
        <f>IF(AND(ISNUMBER(Synthese!AS36)=FALSE,OR(VALUE($H36)=5,VALUE($H36)=10)=FALSE),1,
IF(AND(ISNUMBER(Synthese!AS36)=FALSE,OR(VALUE($H36)=5,VALUE($H36)=10)=TRUE),$AR$3,
IF(AND(VALUE($H36)=5,ABS($J36-Synthese!AS36)&gt;$AM$3)=TRUE,$AI$3,
IF(AND(VALUE($H36)=10,ABS($J36-Synthese!AS36)&gt;$AM$4)=TRUE,$AI$4,
1))))</f>
        <v>1</v>
      </c>
      <c r="AY36" s="78">
        <f>IF(AND(ISNUMBER(Synthese!AT36)=FALSE,OR(VALUE($H36)=5,VALUE($H36)=10)=FALSE),1,
IF(AND(ISNUMBER(Synthese!AT36)=FALSE,OR(VALUE($H36)=5,VALUE($H36)=10)=TRUE),$AR$3,
IF(AND(VALUE($H36)=5,ABS($J36-Synthese!AT36)&gt;$AM$3)=TRUE,$AI$3,
IF(AND(VALUE($H36)=10,ABS($J36-Synthese!AT36)&gt;$AM$4)=TRUE,$AI$4,
1))))</f>
        <v>1</v>
      </c>
      <c r="AZ36" s="78">
        <f>IF(AND(ISNUMBER(Synthese!AU36)=FALSE,OR(VALUE($H36)=5,VALUE($H36)=10)=FALSE),1,
IF(AND(ISNUMBER(Synthese!AU36)=FALSE,OR(VALUE($H36)=5,VALUE($H36)=10)=TRUE),$AR$3,
IF(AND(VALUE($H36)=5,ABS($J36-Synthese!AU36)&gt;$AM$3)=TRUE,$AI$3,
IF(AND(VALUE($H36)=10,ABS($J36-Synthese!AU36)&gt;$AM$4)=TRUE,$AI$4,
1))))</f>
        <v>1</v>
      </c>
      <c r="BA36" s="78">
        <f>IF(AND(ISNUMBER(Synthese!AV36)=FALSE,OR(VALUE($H36)=5,VALUE($H36)=10)=FALSE),1,
IF(AND(ISNUMBER(Synthese!AV36)=FALSE,OR(VALUE($H36)=5,VALUE($H36)=10)=TRUE),$AR$3,
IF(AND(VALUE($H36)=5,ABS($J36-Synthese!AV36)&gt;$AM$3)=TRUE,$AI$3,
IF(AND(VALUE($H36)=10,ABS($J36-Synthese!AV36)&gt;$AM$4)=TRUE,$AI$4,
1))))</f>
        <v>1</v>
      </c>
      <c r="BB36" s="78">
        <f>IF(AND(ISNUMBER(Synthese!AW36)=FALSE,OR(VALUE($H36)=5,VALUE($H36)=10)=FALSE),1,
IF(AND(ISNUMBER(Synthese!AW36)=FALSE,OR(VALUE($H36)=5,VALUE($H36)=10)=TRUE),$AR$3,
IF(AND(VALUE($H36)=5,ABS($J36-Synthese!AW36)&gt;$AM$3)=TRUE,$AI$3,
IF(AND(VALUE($H36)=10,ABS($J36-Synthese!AW36)&gt;$AM$4)=TRUE,$AI$4,
1))))</f>
        <v>1</v>
      </c>
      <c r="BC36" s="78">
        <f>IF(AND(ISNUMBER(Synthese!AX36)=FALSE,OR(VALUE($H36)=5,VALUE($H36)=10)=FALSE),1,
IF(AND(ISNUMBER(Synthese!AX36)=FALSE,OR(VALUE($H36)=5,VALUE($H36)=10)=TRUE),$AR$3,
IF(AND(VALUE($H36)=5,ABS($J36-Synthese!AX36)&gt;$AM$3)=TRUE,$AI$3,
IF(AND(VALUE($H36)=10,ABS($J36-Synthese!AX36)&gt;$AM$4)=TRUE,$AI$4,
1))))</f>
        <v>1</v>
      </c>
      <c r="BD36" s="78">
        <f>IF(AND(ISNUMBER(Synthese!AY36)=FALSE,OR(VALUE($H36)=5,VALUE($H36)=10)=FALSE),1,
IF(AND(ISNUMBER(Synthese!AY36)=FALSE,OR(VALUE($H36)=5,VALUE($H36)=10)=TRUE),$AR$3,
IF(AND(VALUE($H36)=5,ABS($J36-Synthese!AY36)&gt;$AM$3)=TRUE,$AI$3,
IF(AND(VALUE($H36)=10,ABS($J36-Synthese!AY36)&gt;$AM$4)=TRUE,$AI$4,
1))))</f>
        <v>1</v>
      </c>
    </row>
    <row r="37" spans="1:56" ht="150" x14ac:dyDescent="0.25">
      <c r="A37" s="29" t="s">
        <v>151</v>
      </c>
      <c r="B37" s="17" t="str">
        <f>+Synthese!D37</f>
        <v>Numérique, IA &amp; cybersécurité</v>
      </c>
      <c r="C37" s="24">
        <v>29</v>
      </c>
      <c r="D37" s="11"/>
      <c r="E37" s="15" t="str">
        <f>Synthese!AC37</f>
        <v>–5 : Approche techno‑sécuritaire / innovation prioritaire
+5 : Approche régulatrice / droits &amp; biens communs numériques</v>
      </c>
      <c r="F37" s="16" t="str">
        <f>Synthese!AZ37</f>
        <v>–5 / –4 : Une ligne techno‑offensive privilégiant innovation, IA productive et cyber‑sécurité renforcée.
–3 / –2 : Une régulation légère privilégiant compétitivité et solutions technologiques.
–1 / 0 / +1 : Une souveraineté modérée associant cyberdéfense et encadrement raisonnable de l’IA.
+3 / +4 : Une gouvernance numérique forte protégeant libertés et données personnelles.
+5 : Une régulation très stricte incluant sobriété numérique, biens communs et protections élevées.</v>
      </c>
      <c r="G37" s="25" t="str">
        <f>'faire le test'!C44</f>
        <v>03 nécessaire</v>
      </c>
      <c r="H37" s="25" t="str">
        <f t="shared" si="0"/>
        <v>03</v>
      </c>
      <c r="I37" s="76">
        <f t="shared" si="1"/>
        <v>10</v>
      </c>
      <c r="J37" s="38">
        <f>'faire le test'!G44</f>
        <v>0</v>
      </c>
      <c r="K37" s="37">
        <f>IF(ISNUMBER(Synthese!AD37)=FALSE,"",ABS($J37-Synthese!AD37)^2*$H37)</f>
        <v>12</v>
      </c>
      <c r="L37" s="37">
        <f>IF(ISNUMBER(Synthese!AE37)=FALSE,"",ABS($J37-Synthese!AE37)^2*$H37)</f>
        <v>27</v>
      </c>
      <c r="M37" s="37" t="str">
        <f>IF(ISNUMBER(Synthese!AF37)=FALSE,"",ABS($J37-Synthese!AF37)^2*$H37)</f>
        <v/>
      </c>
      <c r="N37" s="37" t="str">
        <f>IF(ISNUMBER(Synthese!AG37)=FALSE,"",ABS($J37-Synthese!AG37)^2*$H37)</f>
        <v/>
      </c>
      <c r="O37" s="37" t="str">
        <f>IF(ISNUMBER(Synthese!AH37)=FALSE,"",ABS($J37-Synthese!AH37)^2*$H37)</f>
        <v/>
      </c>
      <c r="P37" s="37">
        <f>IF(ISNUMBER(Synthese!AI37)=FALSE,"",ABS($J37-Synthese!AI37)^2*$H37)</f>
        <v>48</v>
      </c>
      <c r="Q37" s="37">
        <f>IF(ISNUMBER(Synthese!AJ37)=FALSE,"",ABS($J37-Synthese!AJ37)^2*$H37)</f>
        <v>48</v>
      </c>
      <c r="R37" s="37">
        <f>IF(ISNUMBER(Synthese!AK37)=FALSE,"",ABS($J37-Synthese!AK37)^2*$H37)</f>
        <v>27</v>
      </c>
      <c r="S37" s="37" t="str">
        <f>IF(ISNUMBER(Synthese!AL37)=FALSE,"",ABS($J37-Synthese!AL37)^2*$H37)</f>
        <v/>
      </c>
      <c r="T37" s="37">
        <f>IF(ISNUMBER(Synthese!AM37)=FALSE,"",ABS($J37-Synthese!AM37)^2*$H37)</f>
        <v>48</v>
      </c>
      <c r="U37" s="37">
        <f>IF(ISNUMBER(Synthese!AN37)=FALSE,"",ABS($J37-Synthese!AN37)^2*$H37)</f>
        <v>27</v>
      </c>
      <c r="V37" s="37">
        <f>IF(ISNUMBER(Synthese!AO37)=FALSE,"",ABS($J37-Synthese!AO37)^2*$H37)</f>
        <v>12</v>
      </c>
      <c r="W37" s="37" t="str">
        <f>IF(ISNUMBER(Synthese!AP37)=FALSE,"",ABS($J37-Synthese!AP37)^2*$H37)</f>
        <v/>
      </c>
      <c r="X37" s="37" t="str">
        <f>IF(ISNUMBER(Synthese!AQ37)=FALSE,"",ABS($J37-Synthese!AQ37)^2*$H37)</f>
        <v/>
      </c>
      <c r="Y37" s="37">
        <f>IF(ISNUMBER(Synthese!AR37)=FALSE,"",ABS($J37-Synthese!AR37)^2*$H37)</f>
        <v>48</v>
      </c>
      <c r="Z37" s="37" t="str">
        <f>IF(ISNUMBER(Synthese!AS37)=FALSE,"",ABS($J37-Synthese!AS37)^2*$H37)</f>
        <v/>
      </c>
      <c r="AA37" s="37">
        <f>IF(ISNUMBER(Synthese!AT37)=FALSE,"",ABS($J37-Synthese!AT37)^2*$H37)</f>
        <v>27</v>
      </c>
      <c r="AB37" s="37">
        <f>IF(ISNUMBER(Synthese!AU37)=FALSE,"",ABS($J37-Synthese!AU37)^2*$H37)</f>
        <v>12</v>
      </c>
      <c r="AC37" s="37">
        <f>IF(ISNUMBER(Synthese!AV37)=FALSE,"",ABS($J37-Synthese!AV37)^2*$H37)</f>
        <v>12</v>
      </c>
      <c r="AD37" s="37">
        <f>IF(ISNUMBER(Synthese!AW37)=FALSE,"",ABS($J37-Synthese!AW37)^2*$H37)</f>
        <v>12</v>
      </c>
      <c r="AE37" s="37">
        <f>IF(ISNUMBER(Synthese!AX37)=FALSE,"",ABS($J37-Synthese!AX37)^2*$H37)</f>
        <v>48</v>
      </c>
      <c r="AF37" s="37">
        <f>IF(ISNUMBER(Synthese!AY37)=FALSE,"",ABS($J37-Synthese!AY37)^2*$H37)</f>
        <v>12</v>
      </c>
      <c r="AI37" s="78">
        <f>IF(AND(ISNUMBER(Synthese!AD37)=FALSE,OR(VALUE($H37)=5,VALUE($H37)=10)=FALSE),1,
IF(AND(ISNUMBER(Synthese!AD37)=FALSE,OR(VALUE($H37)=5,VALUE($H37)=10)=TRUE),$AR$3,
IF(AND(VALUE($H37)=5,ABS($J37-Synthese!AD37)&gt;$AM$3)=TRUE,$AI$3,
IF(AND(VALUE($H37)=10,ABS($J37-Synthese!AD37)&gt;$AM$4)=TRUE,$AI$4,
1))))</f>
        <v>1</v>
      </c>
      <c r="AJ37" s="78">
        <f>IF(AND(ISNUMBER(Synthese!AE37)=FALSE,OR(VALUE($H37)=5,VALUE($H37)=10)=FALSE),1,
IF(AND(ISNUMBER(Synthese!AE37)=FALSE,OR(VALUE($H37)=5,VALUE($H37)=10)=TRUE),$AR$3,
IF(AND(VALUE($H37)=5,ABS($J37-Synthese!AE37)&gt;$AM$3)=TRUE,$AI$3,
IF(AND(VALUE($H37)=10,ABS($J37-Synthese!AE37)&gt;$AM$4)=TRUE,$AI$4,
1))))</f>
        <v>1</v>
      </c>
      <c r="AK37" s="78">
        <f>IF(AND(ISNUMBER(Synthese!AF37)=FALSE,OR(VALUE($H37)=5,VALUE($H37)=10)=FALSE),1,
IF(AND(ISNUMBER(Synthese!AF37)=FALSE,OR(VALUE($H37)=5,VALUE($H37)=10)=TRUE),$AR$3,
IF(AND(VALUE($H37)=5,ABS($J37-Synthese!AF37)&gt;$AM$3)=TRUE,$AI$3,
IF(AND(VALUE($H37)=10,ABS($J37-Synthese!AF37)&gt;$AM$4)=TRUE,$AI$4,
1))))</f>
        <v>1</v>
      </c>
      <c r="AL37" s="78">
        <f>IF(AND(ISNUMBER(Synthese!AG37)=FALSE,OR(VALUE($H37)=5,VALUE($H37)=10)=FALSE),1,
IF(AND(ISNUMBER(Synthese!AG37)=FALSE,OR(VALUE($H37)=5,VALUE($H37)=10)=TRUE),$AR$3,
IF(AND(VALUE($H37)=5,ABS($J37-Synthese!AG37)&gt;$AM$3)=TRUE,$AI$3,
IF(AND(VALUE($H37)=10,ABS($J37-Synthese!AG37)&gt;$AM$4)=TRUE,$AI$4,
1))))</f>
        <v>1</v>
      </c>
      <c r="AM37" s="78">
        <f>IF(AND(ISNUMBER(Synthese!AH37)=FALSE,OR(VALUE($H37)=5,VALUE($H37)=10)=FALSE),1,
IF(AND(ISNUMBER(Synthese!AH37)=FALSE,OR(VALUE($H37)=5,VALUE($H37)=10)=TRUE),$AR$3,
IF(AND(VALUE($H37)=5,ABS($J37-Synthese!AH37)&gt;$AM$3)=TRUE,$AI$3,
IF(AND(VALUE($H37)=10,ABS($J37-Synthese!AH37)&gt;$AM$4)=TRUE,$AI$4,
1))))</f>
        <v>1</v>
      </c>
      <c r="AN37" s="78">
        <f>IF(AND(ISNUMBER(Synthese!AI37)=FALSE,OR(VALUE($H37)=5,VALUE($H37)=10)=FALSE),1,
IF(AND(ISNUMBER(Synthese!AI37)=FALSE,OR(VALUE($H37)=5,VALUE($H37)=10)=TRUE),$AR$3,
IF(AND(VALUE($H37)=5,ABS($J37-Synthese!AI37)&gt;$AM$3)=TRUE,$AI$3,
IF(AND(VALUE($H37)=10,ABS($J37-Synthese!AI37)&gt;$AM$4)=TRUE,$AI$4,
1))))</f>
        <v>1</v>
      </c>
      <c r="AO37" s="78">
        <f>IF(AND(ISNUMBER(Synthese!AJ37)=FALSE,OR(VALUE($H37)=5,VALUE($H37)=10)=FALSE),1,
IF(AND(ISNUMBER(Synthese!AJ37)=FALSE,OR(VALUE($H37)=5,VALUE($H37)=10)=TRUE),$AR$3,
IF(AND(VALUE($H37)=5,ABS($J37-Synthese!AJ37)&gt;$AM$3)=TRUE,$AI$3,
IF(AND(VALUE($H37)=10,ABS($J37-Synthese!AJ37)&gt;$AM$4)=TRUE,$AI$4,
1))))</f>
        <v>1</v>
      </c>
      <c r="AP37" s="78">
        <f>IF(AND(ISNUMBER(Synthese!AK37)=FALSE,OR(VALUE($H37)=5,VALUE($H37)=10)=FALSE),1,
IF(AND(ISNUMBER(Synthese!AK37)=FALSE,OR(VALUE($H37)=5,VALUE($H37)=10)=TRUE),$AR$3,
IF(AND(VALUE($H37)=5,ABS($J37-Synthese!AK37)&gt;$AM$3)=TRUE,$AI$3,
IF(AND(VALUE($H37)=10,ABS($J37-Synthese!AK37)&gt;$AM$4)=TRUE,$AI$4,
1))))</f>
        <v>1</v>
      </c>
      <c r="AQ37" s="78">
        <f>IF(AND(ISNUMBER(Synthese!AL37)=FALSE,OR(VALUE($H37)=5,VALUE($H37)=10)=FALSE),1,
IF(AND(ISNUMBER(Synthese!AL37)=FALSE,OR(VALUE($H37)=5,VALUE($H37)=10)=TRUE),$AR$3,
IF(AND(VALUE($H37)=5,ABS($J37-Synthese!AL37)&gt;$AM$3)=TRUE,$AI$3,
IF(AND(VALUE($H37)=10,ABS($J37-Synthese!AL37)&gt;$AM$4)=TRUE,$AI$4,
1))))</f>
        <v>1</v>
      </c>
      <c r="AR37" s="78">
        <f>IF(AND(ISNUMBER(Synthese!AM37)=FALSE,OR(VALUE($H37)=5,VALUE($H37)=10)=FALSE),1,
IF(AND(ISNUMBER(Synthese!AM37)=FALSE,OR(VALUE($H37)=5,VALUE($H37)=10)=TRUE),$AR$3,
IF(AND(VALUE($H37)=5,ABS($J37-Synthese!AM37)&gt;$AM$3)=TRUE,$AI$3,
IF(AND(VALUE($H37)=10,ABS($J37-Synthese!AM37)&gt;$AM$4)=TRUE,$AI$4,
1))))</f>
        <v>1</v>
      </c>
      <c r="AS37" s="78">
        <f>IF(AND(ISNUMBER(Synthese!AN37)=FALSE,OR(VALUE($H37)=5,VALUE($H37)=10)=FALSE),1,
IF(AND(ISNUMBER(Synthese!AN37)=FALSE,OR(VALUE($H37)=5,VALUE($H37)=10)=TRUE),$AR$3,
IF(AND(VALUE($H37)=5,ABS($J37-Synthese!AN37)&gt;$AM$3)=TRUE,$AI$3,
IF(AND(VALUE($H37)=10,ABS($J37-Synthese!AN37)&gt;$AM$4)=TRUE,$AI$4,
1))))</f>
        <v>1</v>
      </c>
      <c r="AT37" s="78">
        <f>IF(AND(ISNUMBER(Synthese!AO37)=FALSE,OR(VALUE($H37)=5,VALUE($H37)=10)=FALSE),1,
IF(AND(ISNUMBER(Synthese!AO37)=FALSE,OR(VALUE($H37)=5,VALUE($H37)=10)=TRUE),$AR$3,
IF(AND(VALUE($H37)=5,ABS($J37-Synthese!AO37)&gt;$AM$3)=TRUE,$AI$3,
IF(AND(VALUE($H37)=10,ABS($J37-Synthese!AO37)&gt;$AM$4)=TRUE,$AI$4,
1))))</f>
        <v>1</v>
      </c>
      <c r="AU37" s="78">
        <f>IF(AND(ISNUMBER(Synthese!AP37)=FALSE,OR(VALUE($H37)=5,VALUE($H37)=10)=FALSE),1,
IF(AND(ISNUMBER(Synthese!AP37)=FALSE,OR(VALUE($H37)=5,VALUE($H37)=10)=TRUE),$AR$3,
IF(AND(VALUE($H37)=5,ABS($J37-Synthese!AP37)&gt;$AM$3)=TRUE,$AI$3,
IF(AND(VALUE($H37)=10,ABS($J37-Synthese!AP37)&gt;$AM$4)=TRUE,$AI$4,
1))))</f>
        <v>1</v>
      </c>
      <c r="AV37" s="78">
        <f>IF(AND(ISNUMBER(Synthese!AQ37)=FALSE,OR(VALUE($H37)=5,VALUE($H37)=10)=FALSE),1,
IF(AND(ISNUMBER(Synthese!AQ37)=FALSE,OR(VALUE($H37)=5,VALUE($H37)=10)=TRUE),$AR$3,
IF(AND(VALUE($H37)=5,ABS($J37-Synthese!AQ37)&gt;$AM$3)=TRUE,$AI$3,
IF(AND(VALUE($H37)=10,ABS($J37-Synthese!AQ37)&gt;$AM$4)=TRUE,$AI$4,
1))))</f>
        <v>1</v>
      </c>
      <c r="AW37" s="78">
        <f>IF(AND(ISNUMBER(Synthese!AR37)=FALSE,OR(VALUE($H37)=5,VALUE($H37)=10)=FALSE),1,
IF(AND(ISNUMBER(Synthese!AR37)=FALSE,OR(VALUE($H37)=5,VALUE($H37)=10)=TRUE),$AR$3,
IF(AND(VALUE($H37)=5,ABS($J37-Synthese!AR37)&gt;$AM$3)=TRUE,$AI$3,
IF(AND(VALUE($H37)=10,ABS($J37-Synthese!AR37)&gt;$AM$4)=TRUE,$AI$4,
1))))</f>
        <v>1</v>
      </c>
      <c r="AX37" s="78">
        <f>IF(AND(ISNUMBER(Synthese!AS37)=FALSE,OR(VALUE($H37)=5,VALUE($H37)=10)=FALSE),1,
IF(AND(ISNUMBER(Synthese!AS37)=FALSE,OR(VALUE($H37)=5,VALUE($H37)=10)=TRUE),$AR$3,
IF(AND(VALUE($H37)=5,ABS($J37-Synthese!AS37)&gt;$AM$3)=TRUE,$AI$3,
IF(AND(VALUE($H37)=10,ABS($J37-Synthese!AS37)&gt;$AM$4)=TRUE,$AI$4,
1))))</f>
        <v>1</v>
      </c>
      <c r="AY37" s="78">
        <f>IF(AND(ISNUMBER(Synthese!AT37)=FALSE,OR(VALUE($H37)=5,VALUE($H37)=10)=FALSE),1,
IF(AND(ISNUMBER(Synthese!AT37)=FALSE,OR(VALUE($H37)=5,VALUE($H37)=10)=TRUE),$AR$3,
IF(AND(VALUE($H37)=5,ABS($J37-Synthese!AT37)&gt;$AM$3)=TRUE,$AI$3,
IF(AND(VALUE($H37)=10,ABS($J37-Synthese!AT37)&gt;$AM$4)=TRUE,$AI$4,
1))))</f>
        <v>1</v>
      </c>
      <c r="AZ37" s="78">
        <f>IF(AND(ISNUMBER(Synthese!AU37)=FALSE,OR(VALUE($H37)=5,VALUE($H37)=10)=FALSE),1,
IF(AND(ISNUMBER(Synthese!AU37)=FALSE,OR(VALUE($H37)=5,VALUE($H37)=10)=TRUE),$AR$3,
IF(AND(VALUE($H37)=5,ABS($J37-Synthese!AU37)&gt;$AM$3)=TRUE,$AI$3,
IF(AND(VALUE($H37)=10,ABS($J37-Synthese!AU37)&gt;$AM$4)=TRUE,$AI$4,
1))))</f>
        <v>1</v>
      </c>
      <c r="BA37" s="78">
        <f>IF(AND(ISNUMBER(Synthese!AV37)=FALSE,OR(VALUE($H37)=5,VALUE($H37)=10)=FALSE),1,
IF(AND(ISNUMBER(Synthese!AV37)=FALSE,OR(VALUE($H37)=5,VALUE($H37)=10)=TRUE),$AR$3,
IF(AND(VALUE($H37)=5,ABS($J37-Synthese!AV37)&gt;$AM$3)=TRUE,$AI$3,
IF(AND(VALUE($H37)=10,ABS($J37-Synthese!AV37)&gt;$AM$4)=TRUE,$AI$4,
1))))</f>
        <v>1</v>
      </c>
      <c r="BB37" s="78">
        <f>IF(AND(ISNUMBER(Synthese!AW37)=FALSE,OR(VALUE($H37)=5,VALUE($H37)=10)=FALSE),1,
IF(AND(ISNUMBER(Synthese!AW37)=FALSE,OR(VALUE($H37)=5,VALUE($H37)=10)=TRUE),$AR$3,
IF(AND(VALUE($H37)=5,ABS($J37-Synthese!AW37)&gt;$AM$3)=TRUE,$AI$3,
IF(AND(VALUE($H37)=10,ABS($J37-Synthese!AW37)&gt;$AM$4)=TRUE,$AI$4,
1))))</f>
        <v>1</v>
      </c>
      <c r="BC37" s="78">
        <f>IF(AND(ISNUMBER(Synthese!AX37)=FALSE,OR(VALUE($H37)=5,VALUE($H37)=10)=FALSE),1,
IF(AND(ISNUMBER(Synthese!AX37)=FALSE,OR(VALUE($H37)=5,VALUE($H37)=10)=TRUE),$AR$3,
IF(AND(VALUE($H37)=5,ABS($J37-Synthese!AX37)&gt;$AM$3)=TRUE,$AI$3,
IF(AND(VALUE($H37)=10,ABS($J37-Synthese!AX37)&gt;$AM$4)=TRUE,$AI$4,
1))))</f>
        <v>1</v>
      </c>
      <c r="BD37" s="78">
        <f>IF(AND(ISNUMBER(Synthese!AY37)=FALSE,OR(VALUE($H37)=5,VALUE($H37)=10)=FALSE),1,
IF(AND(ISNUMBER(Synthese!AY37)=FALSE,OR(VALUE($H37)=5,VALUE($H37)=10)=TRUE),$AR$3,
IF(AND(VALUE($H37)=5,ABS($J37-Synthese!AY37)&gt;$AM$3)=TRUE,$AI$3,
IF(AND(VALUE($H37)=10,ABS($J37-Synthese!AY37)&gt;$AM$4)=TRUE,$AI$4,
1))))</f>
        <v>1</v>
      </c>
    </row>
    <row r="38" spans="1:56" ht="135" x14ac:dyDescent="0.25">
      <c r="A38" s="29" t="s">
        <v>151</v>
      </c>
      <c r="B38" s="17" t="str">
        <f>+Synthese!D38</f>
        <v>Décentralisation &amp; collectivités</v>
      </c>
      <c r="C38" s="24">
        <v>30</v>
      </c>
      <c r="D38" s="11"/>
      <c r="E38" s="15" t="str">
        <f>Synthese!AC38</f>
        <v>–5 : Centralisation forte / État jacobin
+5 : Décentralisation forte / autonomie territoriale</v>
      </c>
      <c r="F38" s="16" t="str">
        <f>Synthese!AZ38</f>
        <v>–5 / –4 : Un État jacobin centralisant pouvoirs et limitant autonomies locales.
–3 / –2 : Une méfiance envers décentralisation perçue comme désengagement de l’État.
–1 / 0 / +1 : Une décentralisation modérée équilibrant État stratège et pouvoirs locaux.
+3 / +4 : Une autonomie territoriale renforcée avec différenciation et expérimentation locale.
+5 : Une décentralisation profonde privilégiant pouvoirs locaux et réduction des normes nationales.</v>
      </c>
      <c r="G38" s="25" t="str">
        <f>'faire le test'!C45</f>
        <v>03 nécessaire</v>
      </c>
      <c r="H38" s="25" t="str">
        <f t="shared" si="0"/>
        <v>03</v>
      </c>
      <c r="I38" s="76">
        <f t="shared" si="1"/>
        <v>10</v>
      </c>
      <c r="J38" s="38">
        <f>'faire le test'!G45</f>
        <v>0</v>
      </c>
      <c r="K38" s="37">
        <f>IF(ISNUMBER(Synthese!AD38)=FALSE,"",ABS($J38-Synthese!AD38)^2*$H38)</f>
        <v>3</v>
      </c>
      <c r="L38" s="37">
        <f>IF(ISNUMBER(Synthese!AE38)=FALSE,"",ABS($J38-Synthese!AE38)^2*$H38)</f>
        <v>12</v>
      </c>
      <c r="M38" s="37">
        <f>IF(ISNUMBER(Synthese!AF38)=FALSE,"",ABS($J38-Synthese!AF38)^2*$H38)</f>
        <v>27</v>
      </c>
      <c r="N38" s="37">
        <f>IF(ISNUMBER(Synthese!AG38)=FALSE,"",ABS($J38-Synthese!AG38)^2*$H38)</f>
        <v>12</v>
      </c>
      <c r="O38" s="37">
        <f>IF(ISNUMBER(Synthese!AH38)=FALSE,"",ABS($J38-Synthese!AH38)^2*$H38)</f>
        <v>12</v>
      </c>
      <c r="P38" s="37">
        <f>IF(ISNUMBER(Synthese!AI38)=FALSE,"",ABS($J38-Synthese!AI38)^2*$H38)</f>
        <v>48</v>
      </c>
      <c r="Q38" s="37">
        <f>IF(ISNUMBER(Synthese!AJ38)=FALSE,"",ABS($J38-Synthese!AJ38)^2*$H38)</f>
        <v>48</v>
      </c>
      <c r="R38" s="37">
        <f>IF(ISNUMBER(Synthese!AK38)=FALSE,"",ABS($J38-Synthese!AK38)^2*$H38)</f>
        <v>12</v>
      </c>
      <c r="S38" s="37">
        <f>IF(ISNUMBER(Synthese!AL38)=FALSE,"",ABS($J38-Synthese!AL38)^2*$H38)</f>
        <v>27</v>
      </c>
      <c r="T38" s="37">
        <f>IF(ISNUMBER(Synthese!AM38)=FALSE,"",ABS($J38-Synthese!AM38)^2*$H38)</f>
        <v>12</v>
      </c>
      <c r="U38" s="37">
        <f>IF(ISNUMBER(Synthese!AN38)=FALSE,"",ABS($J38-Synthese!AN38)^2*$H38)</f>
        <v>12</v>
      </c>
      <c r="V38" s="37">
        <f>IF(ISNUMBER(Synthese!AO38)=FALSE,"",ABS($J38-Synthese!AO38)^2*$H38)</f>
        <v>12</v>
      </c>
      <c r="W38" s="37">
        <f>IF(ISNUMBER(Synthese!AP38)=FALSE,"",ABS($J38-Synthese!AP38)^2*$H38)</f>
        <v>27</v>
      </c>
      <c r="X38" s="37">
        <f>IF(ISNUMBER(Synthese!AQ38)=FALSE,"",ABS($J38-Synthese!AQ38)^2*$H38)</f>
        <v>27</v>
      </c>
      <c r="Y38" s="37">
        <f>IF(ISNUMBER(Synthese!AR38)=FALSE,"",ABS($J38-Synthese!AR38)^2*$H38)</f>
        <v>48</v>
      </c>
      <c r="Z38" s="37">
        <f>IF(ISNUMBER(Synthese!AS38)=FALSE,"",ABS($J38-Synthese!AS38)^2*$H38)</f>
        <v>27</v>
      </c>
      <c r="AA38" s="37">
        <f>IF(ISNUMBER(Synthese!AT38)=FALSE,"",ABS($J38-Synthese!AT38)^2*$H38)</f>
        <v>48</v>
      </c>
      <c r="AB38" s="37">
        <f>IF(ISNUMBER(Synthese!AU38)=FALSE,"",ABS($J38-Synthese!AU38)^2*$H38)</f>
        <v>48</v>
      </c>
      <c r="AC38" s="37">
        <f>IF(ISNUMBER(Synthese!AV38)=FALSE,"",ABS($J38-Synthese!AV38)^2*$H38)</f>
        <v>3</v>
      </c>
      <c r="AD38" s="37">
        <f>IF(ISNUMBER(Synthese!AW38)=FALSE,"",ABS($J38-Synthese!AW38)^2*$H38)</f>
        <v>3</v>
      </c>
      <c r="AE38" s="37">
        <f>IF(ISNUMBER(Synthese!AX38)=FALSE,"",ABS($J38-Synthese!AX38)^2*$H38)</f>
        <v>75</v>
      </c>
      <c r="AF38" s="37">
        <f>IF(ISNUMBER(Synthese!AY38)=FALSE,"",ABS($J38-Synthese!AY38)^2*$H38)</f>
        <v>3</v>
      </c>
      <c r="AI38" s="78">
        <f>IF(AND(ISNUMBER(Synthese!AD38)=FALSE,OR(VALUE($H38)=5,VALUE($H38)=10)=FALSE),1,
IF(AND(ISNUMBER(Synthese!AD38)=FALSE,OR(VALUE($H38)=5,VALUE($H38)=10)=TRUE),$AR$3,
IF(AND(VALUE($H38)=5,ABS($J38-Synthese!AD38)&gt;$AM$3)=TRUE,$AI$3,
IF(AND(VALUE($H38)=10,ABS($J38-Synthese!AD38)&gt;$AM$4)=TRUE,$AI$4,
1))))</f>
        <v>1</v>
      </c>
      <c r="AJ38" s="78">
        <f>IF(AND(ISNUMBER(Synthese!AE38)=FALSE,OR(VALUE($H38)=5,VALUE($H38)=10)=FALSE),1,
IF(AND(ISNUMBER(Synthese!AE38)=FALSE,OR(VALUE($H38)=5,VALUE($H38)=10)=TRUE),$AR$3,
IF(AND(VALUE($H38)=5,ABS($J38-Synthese!AE38)&gt;$AM$3)=TRUE,$AI$3,
IF(AND(VALUE($H38)=10,ABS($J38-Synthese!AE38)&gt;$AM$4)=TRUE,$AI$4,
1))))</f>
        <v>1</v>
      </c>
      <c r="AK38" s="78">
        <f>IF(AND(ISNUMBER(Synthese!AF38)=FALSE,OR(VALUE($H38)=5,VALUE($H38)=10)=FALSE),1,
IF(AND(ISNUMBER(Synthese!AF38)=FALSE,OR(VALUE($H38)=5,VALUE($H38)=10)=TRUE),$AR$3,
IF(AND(VALUE($H38)=5,ABS($J38-Synthese!AF38)&gt;$AM$3)=TRUE,$AI$3,
IF(AND(VALUE($H38)=10,ABS($J38-Synthese!AF38)&gt;$AM$4)=TRUE,$AI$4,
1))))</f>
        <v>1</v>
      </c>
      <c r="AL38" s="78">
        <f>IF(AND(ISNUMBER(Synthese!AG38)=FALSE,OR(VALUE($H38)=5,VALUE($H38)=10)=FALSE),1,
IF(AND(ISNUMBER(Synthese!AG38)=FALSE,OR(VALUE($H38)=5,VALUE($H38)=10)=TRUE),$AR$3,
IF(AND(VALUE($H38)=5,ABS($J38-Synthese!AG38)&gt;$AM$3)=TRUE,$AI$3,
IF(AND(VALUE($H38)=10,ABS($J38-Synthese!AG38)&gt;$AM$4)=TRUE,$AI$4,
1))))</f>
        <v>1</v>
      </c>
      <c r="AM38" s="78">
        <f>IF(AND(ISNUMBER(Synthese!AH38)=FALSE,OR(VALUE($H38)=5,VALUE($H38)=10)=FALSE),1,
IF(AND(ISNUMBER(Synthese!AH38)=FALSE,OR(VALUE($H38)=5,VALUE($H38)=10)=TRUE),$AR$3,
IF(AND(VALUE($H38)=5,ABS($J38-Synthese!AH38)&gt;$AM$3)=TRUE,$AI$3,
IF(AND(VALUE($H38)=10,ABS($J38-Synthese!AH38)&gt;$AM$4)=TRUE,$AI$4,
1))))</f>
        <v>1</v>
      </c>
      <c r="AN38" s="78">
        <f>IF(AND(ISNUMBER(Synthese!AI38)=FALSE,OR(VALUE($H38)=5,VALUE($H38)=10)=FALSE),1,
IF(AND(ISNUMBER(Synthese!AI38)=FALSE,OR(VALUE($H38)=5,VALUE($H38)=10)=TRUE),$AR$3,
IF(AND(VALUE($H38)=5,ABS($J38-Synthese!AI38)&gt;$AM$3)=TRUE,$AI$3,
IF(AND(VALUE($H38)=10,ABS($J38-Synthese!AI38)&gt;$AM$4)=TRUE,$AI$4,
1))))</f>
        <v>1</v>
      </c>
      <c r="AO38" s="78">
        <f>IF(AND(ISNUMBER(Synthese!AJ38)=FALSE,OR(VALUE($H38)=5,VALUE($H38)=10)=FALSE),1,
IF(AND(ISNUMBER(Synthese!AJ38)=FALSE,OR(VALUE($H38)=5,VALUE($H38)=10)=TRUE),$AR$3,
IF(AND(VALUE($H38)=5,ABS($J38-Synthese!AJ38)&gt;$AM$3)=TRUE,$AI$3,
IF(AND(VALUE($H38)=10,ABS($J38-Synthese!AJ38)&gt;$AM$4)=TRUE,$AI$4,
1))))</f>
        <v>1</v>
      </c>
      <c r="AP38" s="78">
        <f>IF(AND(ISNUMBER(Synthese!AK38)=FALSE,OR(VALUE($H38)=5,VALUE($H38)=10)=FALSE),1,
IF(AND(ISNUMBER(Synthese!AK38)=FALSE,OR(VALUE($H38)=5,VALUE($H38)=10)=TRUE),$AR$3,
IF(AND(VALUE($H38)=5,ABS($J38-Synthese!AK38)&gt;$AM$3)=TRUE,$AI$3,
IF(AND(VALUE($H38)=10,ABS($J38-Synthese!AK38)&gt;$AM$4)=TRUE,$AI$4,
1))))</f>
        <v>1</v>
      </c>
      <c r="AQ38" s="78">
        <f>IF(AND(ISNUMBER(Synthese!AL38)=FALSE,OR(VALUE($H38)=5,VALUE($H38)=10)=FALSE),1,
IF(AND(ISNUMBER(Synthese!AL38)=FALSE,OR(VALUE($H38)=5,VALUE($H38)=10)=TRUE),$AR$3,
IF(AND(VALUE($H38)=5,ABS($J38-Synthese!AL38)&gt;$AM$3)=TRUE,$AI$3,
IF(AND(VALUE($H38)=10,ABS($J38-Synthese!AL38)&gt;$AM$4)=TRUE,$AI$4,
1))))</f>
        <v>1</v>
      </c>
      <c r="AR38" s="78">
        <f>IF(AND(ISNUMBER(Synthese!AM38)=FALSE,OR(VALUE($H38)=5,VALUE($H38)=10)=FALSE),1,
IF(AND(ISNUMBER(Synthese!AM38)=FALSE,OR(VALUE($H38)=5,VALUE($H38)=10)=TRUE),$AR$3,
IF(AND(VALUE($H38)=5,ABS($J38-Synthese!AM38)&gt;$AM$3)=TRUE,$AI$3,
IF(AND(VALUE($H38)=10,ABS($J38-Synthese!AM38)&gt;$AM$4)=TRUE,$AI$4,
1))))</f>
        <v>1</v>
      </c>
      <c r="AS38" s="78">
        <f>IF(AND(ISNUMBER(Synthese!AN38)=FALSE,OR(VALUE($H38)=5,VALUE($H38)=10)=FALSE),1,
IF(AND(ISNUMBER(Synthese!AN38)=FALSE,OR(VALUE($H38)=5,VALUE($H38)=10)=TRUE),$AR$3,
IF(AND(VALUE($H38)=5,ABS($J38-Synthese!AN38)&gt;$AM$3)=TRUE,$AI$3,
IF(AND(VALUE($H38)=10,ABS($J38-Synthese!AN38)&gt;$AM$4)=TRUE,$AI$4,
1))))</f>
        <v>1</v>
      </c>
      <c r="AT38" s="78">
        <f>IF(AND(ISNUMBER(Synthese!AO38)=FALSE,OR(VALUE($H38)=5,VALUE($H38)=10)=FALSE),1,
IF(AND(ISNUMBER(Synthese!AO38)=FALSE,OR(VALUE($H38)=5,VALUE($H38)=10)=TRUE),$AR$3,
IF(AND(VALUE($H38)=5,ABS($J38-Synthese!AO38)&gt;$AM$3)=TRUE,$AI$3,
IF(AND(VALUE($H38)=10,ABS($J38-Synthese!AO38)&gt;$AM$4)=TRUE,$AI$4,
1))))</f>
        <v>1</v>
      </c>
      <c r="AU38" s="78">
        <f>IF(AND(ISNUMBER(Synthese!AP38)=FALSE,OR(VALUE($H38)=5,VALUE($H38)=10)=FALSE),1,
IF(AND(ISNUMBER(Synthese!AP38)=FALSE,OR(VALUE($H38)=5,VALUE($H38)=10)=TRUE),$AR$3,
IF(AND(VALUE($H38)=5,ABS($J38-Synthese!AP38)&gt;$AM$3)=TRUE,$AI$3,
IF(AND(VALUE($H38)=10,ABS($J38-Synthese!AP38)&gt;$AM$4)=TRUE,$AI$4,
1))))</f>
        <v>1</v>
      </c>
      <c r="AV38" s="78">
        <f>IF(AND(ISNUMBER(Synthese!AQ38)=FALSE,OR(VALUE($H38)=5,VALUE($H38)=10)=FALSE),1,
IF(AND(ISNUMBER(Synthese!AQ38)=FALSE,OR(VALUE($H38)=5,VALUE($H38)=10)=TRUE),$AR$3,
IF(AND(VALUE($H38)=5,ABS($J38-Synthese!AQ38)&gt;$AM$3)=TRUE,$AI$3,
IF(AND(VALUE($H38)=10,ABS($J38-Synthese!AQ38)&gt;$AM$4)=TRUE,$AI$4,
1))))</f>
        <v>1</v>
      </c>
      <c r="AW38" s="78">
        <f>IF(AND(ISNUMBER(Synthese!AR38)=FALSE,OR(VALUE($H38)=5,VALUE($H38)=10)=FALSE),1,
IF(AND(ISNUMBER(Synthese!AR38)=FALSE,OR(VALUE($H38)=5,VALUE($H38)=10)=TRUE),$AR$3,
IF(AND(VALUE($H38)=5,ABS($J38-Synthese!AR38)&gt;$AM$3)=TRUE,$AI$3,
IF(AND(VALUE($H38)=10,ABS($J38-Synthese!AR38)&gt;$AM$4)=TRUE,$AI$4,
1))))</f>
        <v>1</v>
      </c>
      <c r="AX38" s="78">
        <f>IF(AND(ISNUMBER(Synthese!AS38)=FALSE,OR(VALUE($H38)=5,VALUE($H38)=10)=FALSE),1,
IF(AND(ISNUMBER(Synthese!AS38)=FALSE,OR(VALUE($H38)=5,VALUE($H38)=10)=TRUE),$AR$3,
IF(AND(VALUE($H38)=5,ABS($J38-Synthese!AS38)&gt;$AM$3)=TRUE,$AI$3,
IF(AND(VALUE($H38)=10,ABS($J38-Synthese!AS38)&gt;$AM$4)=TRUE,$AI$4,
1))))</f>
        <v>1</v>
      </c>
      <c r="AY38" s="78">
        <f>IF(AND(ISNUMBER(Synthese!AT38)=FALSE,OR(VALUE($H38)=5,VALUE($H38)=10)=FALSE),1,
IF(AND(ISNUMBER(Synthese!AT38)=FALSE,OR(VALUE($H38)=5,VALUE($H38)=10)=TRUE),$AR$3,
IF(AND(VALUE($H38)=5,ABS($J38-Synthese!AT38)&gt;$AM$3)=TRUE,$AI$3,
IF(AND(VALUE($H38)=10,ABS($J38-Synthese!AT38)&gt;$AM$4)=TRUE,$AI$4,
1))))</f>
        <v>1</v>
      </c>
      <c r="AZ38" s="78">
        <f>IF(AND(ISNUMBER(Synthese!AU38)=FALSE,OR(VALUE($H38)=5,VALUE($H38)=10)=FALSE),1,
IF(AND(ISNUMBER(Synthese!AU38)=FALSE,OR(VALUE($H38)=5,VALUE($H38)=10)=TRUE),$AR$3,
IF(AND(VALUE($H38)=5,ABS($J38-Synthese!AU38)&gt;$AM$3)=TRUE,$AI$3,
IF(AND(VALUE($H38)=10,ABS($J38-Synthese!AU38)&gt;$AM$4)=TRUE,$AI$4,
1))))</f>
        <v>1</v>
      </c>
      <c r="BA38" s="78">
        <f>IF(AND(ISNUMBER(Synthese!AV38)=FALSE,OR(VALUE($H38)=5,VALUE($H38)=10)=FALSE),1,
IF(AND(ISNUMBER(Synthese!AV38)=FALSE,OR(VALUE($H38)=5,VALUE($H38)=10)=TRUE),$AR$3,
IF(AND(VALUE($H38)=5,ABS($J38-Synthese!AV38)&gt;$AM$3)=TRUE,$AI$3,
IF(AND(VALUE($H38)=10,ABS($J38-Synthese!AV38)&gt;$AM$4)=TRUE,$AI$4,
1))))</f>
        <v>1</v>
      </c>
      <c r="BB38" s="78">
        <f>IF(AND(ISNUMBER(Synthese!AW38)=FALSE,OR(VALUE($H38)=5,VALUE($H38)=10)=FALSE),1,
IF(AND(ISNUMBER(Synthese!AW38)=FALSE,OR(VALUE($H38)=5,VALUE($H38)=10)=TRUE),$AR$3,
IF(AND(VALUE($H38)=5,ABS($J38-Synthese!AW38)&gt;$AM$3)=TRUE,$AI$3,
IF(AND(VALUE($H38)=10,ABS($J38-Synthese!AW38)&gt;$AM$4)=TRUE,$AI$4,
1))))</f>
        <v>1</v>
      </c>
      <c r="BC38" s="78">
        <f>IF(AND(ISNUMBER(Synthese!AX38)=FALSE,OR(VALUE($H38)=5,VALUE($H38)=10)=FALSE),1,
IF(AND(ISNUMBER(Synthese!AX38)=FALSE,OR(VALUE($H38)=5,VALUE($H38)=10)=TRUE),$AR$3,
IF(AND(VALUE($H38)=5,ABS($J38-Synthese!AX38)&gt;$AM$3)=TRUE,$AI$3,
IF(AND(VALUE($H38)=10,ABS($J38-Synthese!AX38)&gt;$AM$4)=TRUE,$AI$4,
1))))</f>
        <v>1</v>
      </c>
      <c r="BD38" s="78">
        <f>IF(AND(ISNUMBER(Synthese!AY38)=FALSE,OR(VALUE($H38)=5,VALUE($H38)=10)=FALSE),1,
IF(AND(ISNUMBER(Synthese!AY38)=FALSE,OR(VALUE($H38)=5,VALUE($H38)=10)=TRUE),$AR$3,
IF(AND(VALUE($H38)=5,ABS($J38-Synthese!AY38)&gt;$AM$3)=TRUE,$AI$3,
IF(AND(VALUE($H38)=10,ABS($J38-Synthese!AY38)&gt;$AM$4)=TRUE,$AI$4,
1))))</f>
        <v>1</v>
      </c>
    </row>
    <row r="39" spans="1:56" ht="150" x14ac:dyDescent="0.25">
      <c r="A39" s="29" t="s">
        <v>151</v>
      </c>
      <c r="B39" s="17" t="str">
        <f>+Synthese!D39</f>
        <v>Participation citoyenne &amp; anticorruption</v>
      </c>
      <c r="C39" s="24">
        <v>31</v>
      </c>
      <c r="D39" s="11"/>
      <c r="E39" s="15" t="str">
        <f>Synthese!AC39</f>
        <v>+5 : Ligne restrictive / démocratie représentative renforcée
-5 : Démocratie directe / anticorruption maximaliste
0 : Équilibre</v>
      </c>
      <c r="F39" s="16" t="str">
        <f>Synthese!AZ39</f>
        <v>–5 / –4 : Une ligne restrictive privilégiant institutions représentatives et réponse judiciaire plutôt que démocratie directe.
–3 / –2 : Une participation encadrée limitant RIC et renforçant les processus institutionnels existants.
–1 / 0 / +1 : Une ouverture modérée à la participation citoyenne sans transformation structurelle majeure.
+3 / +4 : Une démocratie participative ambitieuse incluant transparence, contrôle citoyen et lutte anticorruption.
+5 : Une démocratie directe étendue intégrant RIC, inéligibilité renforcée et transparence totale.</v>
      </c>
      <c r="G39" s="25" t="str">
        <f>'faire le test'!C46</f>
        <v>03 nécessaire</v>
      </c>
      <c r="H39" s="25" t="str">
        <f t="shared" si="0"/>
        <v>03</v>
      </c>
      <c r="I39" s="76">
        <f t="shared" si="1"/>
        <v>10</v>
      </c>
      <c r="J39" s="38">
        <f>'faire le test'!G46</f>
        <v>0</v>
      </c>
      <c r="K39" s="37">
        <f>IF(ISNUMBER(Synthese!AD39)=FALSE,"",ABS($J39-Synthese!AD39)^2*$H39)</f>
        <v>12</v>
      </c>
      <c r="L39" s="37">
        <f>IF(ISNUMBER(Synthese!AE39)=FALSE,"",ABS($J39-Synthese!AE39)^2*$H39)</f>
        <v>75</v>
      </c>
      <c r="M39" s="37">
        <f>IF(ISNUMBER(Synthese!AF39)=FALSE,"",ABS($J39-Synthese!AF39)^2*$H39)</f>
        <v>48</v>
      </c>
      <c r="N39" s="37">
        <f>IF(ISNUMBER(Synthese!AG39)=FALSE,"",ABS($J39-Synthese!AG39)^2*$H39)</f>
        <v>48</v>
      </c>
      <c r="O39" s="37">
        <f>IF(ISNUMBER(Synthese!AH39)=FALSE,"",ABS($J39-Synthese!AH39)^2*$H39)</f>
        <v>48</v>
      </c>
      <c r="P39" s="37">
        <f>IF(ISNUMBER(Synthese!AI39)=FALSE,"",ABS($J39-Synthese!AI39)^2*$H39)</f>
        <v>75</v>
      </c>
      <c r="Q39" s="37">
        <f>IF(ISNUMBER(Synthese!AJ39)=FALSE,"",ABS($J39-Synthese!AJ39)^2*$H39)</f>
        <v>48</v>
      </c>
      <c r="R39" s="37">
        <f>IF(ISNUMBER(Synthese!AK39)=FALSE,"",ABS($J39-Synthese!AK39)^2*$H39)</f>
        <v>27</v>
      </c>
      <c r="S39" s="37">
        <f>IF(ISNUMBER(Synthese!AL39)=FALSE,"",ABS($J39-Synthese!AL39)^2*$H39)</f>
        <v>27</v>
      </c>
      <c r="T39" s="37">
        <f>IF(ISNUMBER(Synthese!AM39)=FALSE,"",ABS($J39-Synthese!AM39)^2*$H39)</f>
        <v>27</v>
      </c>
      <c r="U39" s="37">
        <f>IF(ISNUMBER(Synthese!AN39)=FALSE,"",ABS($J39-Synthese!AN39)^2*$H39)</f>
        <v>3</v>
      </c>
      <c r="V39" s="37">
        <f>IF(ISNUMBER(Synthese!AO39)=FALSE,"",ABS($J39-Synthese!AO39)^2*$H39)</f>
        <v>12</v>
      </c>
      <c r="W39" s="37">
        <f>IF(ISNUMBER(Synthese!AP39)=FALSE,"",ABS($J39-Synthese!AP39)^2*$H39)</f>
        <v>12</v>
      </c>
      <c r="X39" s="37">
        <f>IF(ISNUMBER(Synthese!AQ39)=FALSE,"",ABS($J39-Synthese!AQ39)^2*$H39)</f>
        <v>3</v>
      </c>
      <c r="Y39" s="37">
        <f>IF(ISNUMBER(Synthese!AR39)=FALSE,"",ABS($J39-Synthese!AR39)^2*$H39)</f>
        <v>12</v>
      </c>
      <c r="Z39" s="37">
        <f>IF(ISNUMBER(Synthese!AS39)=FALSE,"",ABS($J39-Synthese!AS39)^2*$H39)</f>
        <v>12</v>
      </c>
      <c r="AA39" s="37">
        <f>IF(ISNUMBER(Synthese!AT39)=FALSE,"",ABS($J39-Synthese!AT39)^2*$H39)</f>
        <v>12</v>
      </c>
      <c r="AB39" s="37">
        <f>IF(ISNUMBER(Synthese!AU39)=FALSE,"",ABS($J39-Synthese!AU39)^2*$H39)</f>
        <v>75</v>
      </c>
      <c r="AC39" s="37">
        <f>IF(ISNUMBER(Synthese!AV39)=FALSE,"",ABS($J39-Synthese!AV39)^2*$H39)</f>
        <v>27</v>
      </c>
      <c r="AD39" s="37">
        <f>IF(ISNUMBER(Synthese!AW39)=FALSE,"",ABS($J39-Synthese!AW39)^2*$H39)</f>
        <v>27</v>
      </c>
      <c r="AE39" s="37">
        <f>IF(ISNUMBER(Synthese!AX39)=FALSE,"",ABS($J39-Synthese!AX39)^2*$H39)</f>
        <v>48</v>
      </c>
      <c r="AF39" s="37">
        <f>IF(ISNUMBER(Synthese!AY39)=FALSE,"",ABS($J39-Synthese!AY39)^2*$H39)</f>
        <v>3</v>
      </c>
      <c r="AI39" s="78">
        <f>IF(AND(ISNUMBER(Synthese!AD39)=FALSE,OR(VALUE($H39)=5,VALUE($H39)=10)=FALSE),1,
IF(AND(ISNUMBER(Synthese!AD39)=FALSE,OR(VALUE($H39)=5,VALUE($H39)=10)=TRUE),$AR$3,
IF(AND(VALUE($H39)=5,ABS($J39-Synthese!AD39)&gt;$AM$3)=TRUE,$AI$3,
IF(AND(VALUE($H39)=10,ABS($J39-Synthese!AD39)&gt;$AM$4)=TRUE,$AI$4,
1))))</f>
        <v>1</v>
      </c>
      <c r="AJ39" s="78">
        <f>IF(AND(ISNUMBER(Synthese!AE39)=FALSE,OR(VALUE($H39)=5,VALUE($H39)=10)=FALSE),1,
IF(AND(ISNUMBER(Synthese!AE39)=FALSE,OR(VALUE($H39)=5,VALUE($H39)=10)=TRUE),$AR$3,
IF(AND(VALUE($H39)=5,ABS($J39-Synthese!AE39)&gt;$AM$3)=TRUE,$AI$3,
IF(AND(VALUE($H39)=10,ABS($J39-Synthese!AE39)&gt;$AM$4)=TRUE,$AI$4,
1))))</f>
        <v>1</v>
      </c>
      <c r="AK39" s="78">
        <f>IF(AND(ISNUMBER(Synthese!AF39)=FALSE,OR(VALUE($H39)=5,VALUE($H39)=10)=FALSE),1,
IF(AND(ISNUMBER(Synthese!AF39)=FALSE,OR(VALUE($H39)=5,VALUE($H39)=10)=TRUE),$AR$3,
IF(AND(VALUE($H39)=5,ABS($J39-Synthese!AF39)&gt;$AM$3)=TRUE,$AI$3,
IF(AND(VALUE($H39)=10,ABS($J39-Synthese!AF39)&gt;$AM$4)=TRUE,$AI$4,
1))))</f>
        <v>1</v>
      </c>
      <c r="AL39" s="78">
        <f>IF(AND(ISNUMBER(Synthese!AG39)=FALSE,OR(VALUE($H39)=5,VALUE($H39)=10)=FALSE),1,
IF(AND(ISNUMBER(Synthese!AG39)=FALSE,OR(VALUE($H39)=5,VALUE($H39)=10)=TRUE),$AR$3,
IF(AND(VALUE($H39)=5,ABS($J39-Synthese!AG39)&gt;$AM$3)=TRUE,$AI$3,
IF(AND(VALUE($H39)=10,ABS($J39-Synthese!AG39)&gt;$AM$4)=TRUE,$AI$4,
1))))</f>
        <v>1</v>
      </c>
      <c r="AM39" s="78">
        <f>IF(AND(ISNUMBER(Synthese!AH39)=FALSE,OR(VALUE($H39)=5,VALUE($H39)=10)=FALSE),1,
IF(AND(ISNUMBER(Synthese!AH39)=FALSE,OR(VALUE($H39)=5,VALUE($H39)=10)=TRUE),$AR$3,
IF(AND(VALUE($H39)=5,ABS($J39-Synthese!AH39)&gt;$AM$3)=TRUE,$AI$3,
IF(AND(VALUE($H39)=10,ABS($J39-Synthese!AH39)&gt;$AM$4)=TRUE,$AI$4,
1))))</f>
        <v>1</v>
      </c>
      <c r="AN39" s="78">
        <f>IF(AND(ISNUMBER(Synthese!AI39)=FALSE,OR(VALUE($H39)=5,VALUE($H39)=10)=FALSE),1,
IF(AND(ISNUMBER(Synthese!AI39)=FALSE,OR(VALUE($H39)=5,VALUE($H39)=10)=TRUE),$AR$3,
IF(AND(VALUE($H39)=5,ABS($J39-Synthese!AI39)&gt;$AM$3)=TRUE,$AI$3,
IF(AND(VALUE($H39)=10,ABS($J39-Synthese!AI39)&gt;$AM$4)=TRUE,$AI$4,
1))))</f>
        <v>1</v>
      </c>
      <c r="AO39" s="78">
        <f>IF(AND(ISNUMBER(Synthese!AJ39)=FALSE,OR(VALUE($H39)=5,VALUE($H39)=10)=FALSE),1,
IF(AND(ISNUMBER(Synthese!AJ39)=FALSE,OR(VALUE($H39)=5,VALUE($H39)=10)=TRUE),$AR$3,
IF(AND(VALUE($H39)=5,ABS($J39-Synthese!AJ39)&gt;$AM$3)=TRUE,$AI$3,
IF(AND(VALUE($H39)=10,ABS($J39-Synthese!AJ39)&gt;$AM$4)=TRUE,$AI$4,
1))))</f>
        <v>1</v>
      </c>
      <c r="AP39" s="78">
        <f>IF(AND(ISNUMBER(Synthese!AK39)=FALSE,OR(VALUE($H39)=5,VALUE($H39)=10)=FALSE),1,
IF(AND(ISNUMBER(Synthese!AK39)=FALSE,OR(VALUE($H39)=5,VALUE($H39)=10)=TRUE),$AR$3,
IF(AND(VALUE($H39)=5,ABS($J39-Synthese!AK39)&gt;$AM$3)=TRUE,$AI$3,
IF(AND(VALUE($H39)=10,ABS($J39-Synthese!AK39)&gt;$AM$4)=TRUE,$AI$4,
1))))</f>
        <v>1</v>
      </c>
      <c r="AQ39" s="78">
        <f>IF(AND(ISNUMBER(Synthese!AL39)=FALSE,OR(VALUE($H39)=5,VALUE($H39)=10)=FALSE),1,
IF(AND(ISNUMBER(Synthese!AL39)=FALSE,OR(VALUE($H39)=5,VALUE($H39)=10)=TRUE),$AR$3,
IF(AND(VALUE($H39)=5,ABS($J39-Synthese!AL39)&gt;$AM$3)=TRUE,$AI$3,
IF(AND(VALUE($H39)=10,ABS($J39-Synthese!AL39)&gt;$AM$4)=TRUE,$AI$4,
1))))</f>
        <v>1</v>
      </c>
      <c r="AR39" s="78">
        <f>IF(AND(ISNUMBER(Synthese!AM39)=FALSE,OR(VALUE($H39)=5,VALUE($H39)=10)=FALSE),1,
IF(AND(ISNUMBER(Synthese!AM39)=FALSE,OR(VALUE($H39)=5,VALUE($H39)=10)=TRUE),$AR$3,
IF(AND(VALUE($H39)=5,ABS($J39-Synthese!AM39)&gt;$AM$3)=TRUE,$AI$3,
IF(AND(VALUE($H39)=10,ABS($J39-Synthese!AM39)&gt;$AM$4)=TRUE,$AI$4,
1))))</f>
        <v>1</v>
      </c>
      <c r="AS39" s="78">
        <f>IF(AND(ISNUMBER(Synthese!AN39)=FALSE,OR(VALUE($H39)=5,VALUE($H39)=10)=FALSE),1,
IF(AND(ISNUMBER(Synthese!AN39)=FALSE,OR(VALUE($H39)=5,VALUE($H39)=10)=TRUE),$AR$3,
IF(AND(VALUE($H39)=5,ABS($J39-Synthese!AN39)&gt;$AM$3)=TRUE,$AI$3,
IF(AND(VALUE($H39)=10,ABS($J39-Synthese!AN39)&gt;$AM$4)=TRUE,$AI$4,
1))))</f>
        <v>1</v>
      </c>
      <c r="AT39" s="78">
        <f>IF(AND(ISNUMBER(Synthese!AO39)=FALSE,OR(VALUE($H39)=5,VALUE($H39)=10)=FALSE),1,
IF(AND(ISNUMBER(Synthese!AO39)=FALSE,OR(VALUE($H39)=5,VALUE($H39)=10)=TRUE),$AR$3,
IF(AND(VALUE($H39)=5,ABS($J39-Synthese!AO39)&gt;$AM$3)=TRUE,$AI$3,
IF(AND(VALUE($H39)=10,ABS($J39-Synthese!AO39)&gt;$AM$4)=TRUE,$AI$4,
1))))</f>
        <v>1</v>
      </c>
      <c r="AU39" s="78">
        <f>IF(AND(ISNUMBER(Synthese!AP39)=FALSE,OR(VALUE($H39)=5,VALUE($H39)=10)=FALSE),1,
IF(AND(ISNUMBER(Synthese!AP39)=FALSE,OR(VALUE($H39)=5,VALUE($H39)=10)=TRUE),$AR$3,
IF(AND(VALUE($H39)=5,ABS($J39-Synthese!AP39)&gt;$AM$3)=TRUE,$AI$3,
IF(AND(VALUE($H39)=10,ABS($J39-Synthese!AP39)&gt;$AM$4)=TRUE,$AI$4,
1))))</f>
        <v>1</v>
      </c>
      <c r="AV39" s="78">
        <f>IF(AND(ISNUMBER(Synthese!AQ39)=FALSE,OR(VALUE($H39)=5,VALUE($H39)=10)=FALSE),1,
IF(AND(ISNUMBER(Synthese!AQ39)=FALSE,OR(VALUE($H39)=5,VALUE($H39)=10)=TRUE),$AR$3,
IF(AND(VALUE($H39)=5,ABS($J39-Synthese!AQ39)&gt;$AM$3)=TRUE,$AI$3,
IF(AND(VALUE($H39)=10,ABS($J39-Synthese!AQ39)&gt;$AM$4)=TRUE,$AI$4,
1))))</f>
        <v>1</v>
      </c>
      <c r="AW39" s="78">
        <f>IF(AND(ISNUMBER(Synthese!AR39)=FALSE,OR(VALUE($H39)=5,VALUE($H39)=10)=FALSE),1,
IF(AND(ISNUMBER(Synthese!AR39)=FALSE,OR(VALUE($H39)=5,VALUE($H39)=10)=TRUE),$AR$3,
IF(AND(VALUE($H39)=5,ABS($J39-Synthese!AR39)&gt;$AM$3)=TRUE,$AI$3,
IF(AND(VALUE($H39)=10,ABS($J39-Synthese!AR39)&gt;$AM$4)=TRUE,$AI$4,
1))))</f>
        <v>1</v>
      </c>
      <c r="AX39" s="78">
        <f>IF(AND(ISNUMBER(Synthese!AS39)=FALSE,OR(VALUE($H39)=5,VALUE($H39)=10)=FALSE),1,
IF(AND(ISNUMBER(Synthese!AS39)=FALSE,OR(VALUE($H39)=5,VALUE($H39)=10)=TRUE),$AR$3,
IF(AND(VALUE($H39)=5,ABS($J39-Synthese!AS39)&gt;$AM$3)=TRUE,$AI$3,
IF(AND(VALUE($H39)=10,ABS($J39-Synthese!AS39)&gt;$AM$4)=TRUE,$AI$4,
1))))</f>
        <v>1</v>
      </c>
      <c r="AY39" s="78">
        <f>IF(AND(ISNUMBER(Synthese!AT39)=FALSE,OR(VALUE($H39)=5,VALUE($H39)=10)=FALSE),1,
IF(AND(ISNUMBER(Synthese!AT39)=FALSE,OR(VALUE($H39)=5,VALUE($H39)=10)=TRUE),$AR$3,
IF(AND(VALUE($H39)=5,ABS($J39-Synthese!AT39)&gt;$AM$3)=TRUE,$AI$3,
IF(AND(VALUE($H39)=10,ABS($J39-Synthese!AT39)&gt;$AM$4)=TRUE,$AI$4,
1))))</f>
        <v>1</v>
      </c>
      <c r="AZ39" s="78">
        <f>IF(AND(ISNUMBER(Synthese!AU39)=FALSE,OR(VALUE($H39)=5,VALUE($H39)=10)=FALSE),1,
IF(AND(ISNUMBER(Synthese!AU39)=FALSE,OR(VALUE($H39)=5,VALUE($H39)=10)=TRUE),$AR$3,
IF(AND(VALUE($H39)=5,ABS($J39-Synthese!AU39)&gt;$AM$3)=TRUE,$AI$3,
IF(AND(VALUE($H39)=10,ABS($J39-Synthese!AU39)&gt;$AM$4)=TRUE,$AI$4,
1))))</f>
        <v>1</v>
      </c>
      <c r="BA39" s="78">
        <f>IF(AND(ISNUMBER(Synthese!AV39)=FALSE,OR(VALUE($H39)=5,VALUE($H39)=10)=FALSE),1,
IF(AND(ISNUMBER(Synthese!AV39)=FALSE,OR(VALUE($H39)=5,VALUE($H39)=10)=TRUE),$AR$3,
IF(AND(VALUE($H39)=5,ABS($J39-Synthese!AV39)&gt;$AM$3)=TRUE,$AI$3,
IF(AND(VALUE($H39)=10,ABS($J39-Synthese!AV39)&gt;$AM$4)=TRUE,$AI$4,
1))))</f>
        <v>1</v>
      </c>
      <c r="BB39" s="78">
        <f>IF(AND(ISNUMBER(Synthese!AW39)=FALSE,OR(VALUE($H39)=5,VALUE($H39)=10)=FALSE),1,
IF(AND(ISNUMBER(Synthese!AW39)=FALSE,OR(VALUE($H39)=5,VALUE($H39)=10)=TRUE),$AR$3,
IF(AND(VALUE($H39)=5,ABS($J39-Synthese!AW39)&gt;$AM$3)=TRUE,$AI$3,
IF(AND(VALUE($H39)=10,ABS($J39-Synthese!AW39)&gt;$AM$4)=TRUE,$AI$4,
1))))</f>
        <v>1</v>
      </c>
      <c r="BC39" s="78">
        <f>IF(AND(ISNUMBER(Synthese!AX39)=FALSE,OR(VALUE($H39)=5,VALUE($H39)=10)=FALSE),1,
IF(AND(ISNUMBER(Synthese!AX39)=FALSE,OR(VALUE($H39)=5,VALUE($H39)=10)=TRUE),$AR$3,
IF(AND(VALUE($H39)=5,ABS($J39-Synthese!AX39)&gt;$AM$3)=TRUE,$AI$3,
IF(AND(VALUE($H39)=10,ABS($J39-Synthese!AX39)&gt;$AM$4)=TRUE,$AI$4,
1))))</f>
        <v>1</v>
      </c>
      <c r="BD39" s="78">
        <f>IF(AND(ISNUMBER(Synthese!AY39)=FALSE,OR(VALUE($H39)=5,VALUE($H39)=10)=FALSE),1,
IF(AND(ISNUMBER(Synthese!AY39)=FALSE,OR(VALUE($H39)=5,VALUE($H39)=10)=TRUE),$AR$3,
IF(AND(VALUE($H39)=5,ABS($J39-Synthese!AY39)&gt;$AM$3)=TRUE,$AI$3,
IF(AND(VALUE($H39)=10,ABS($J39-Synthese!AY39)&gt;$AM$4)=TRUE,$AI$4,
1))))</f>
        <v>1</v>
      </c>
    </row>
    <row r="40" spans="1:56" ht="150" x14ac:dyDescent="0.25">
      <c r="A40" s="29" t="s">
        <v>151</v>
      </c>
      <c r="B40" s="17" t="str">
        <f>+Synthese!D40</f>
        <v>Culture &amp; audiovisuel public</v>
      </c>
      <c r="C40" s="24">
        <v>32</v>
      </c>
      <c r="D40" s="11"/>
      <c r="E40" s="15" t="str">
        <f>Synthese!AC40</f>
        <v>–5 : Ligne libérale / privatisation / identité culturelle
+5 : Ligne service public culturel renforcé</v>
      </c>
      <c r="F40" s="16" t="str">
        <f>Synthese!AZ40</f>
        <v>–5 / –4 : Une ligne privatisatrice réduisant le rôle public et recentrant l’offre culturelle nationale.
–3 / –2 : Une critique idéologique combinée à une volonté de contrôle accru du paysage audiovisuel.
–1 / 0 / +1 : Une modernisation technique du service public sans transformation idéologique notable.
+3 / +4 : Une défense active du pluralisme, de l’indépendance médiatique et de l’audiovisuel public.
+5 : Un renforcement massif du service public audiovisuel garantissant pluralisme, accès universel et indépendance.</v>
      </c>
      <c r="G40" s="25" t="str">
        <f>'faire le test'!C47</f>
        <v>03 nécessaire</v>
      </c>
      <c r="H40" s="25" t="str">
        <f t="shared" si="0"/>
        <v>03</v>
      </c>
      <c r="I40" s="76">
        <f t="shared" si="1"/>
        <v>10</v>
      </c>
      <c r="J40" s="38">
        <f>'faire le test'!G47</f>
        <v>0</v>
      </c>
      <c r="K40" s="37">
        <f>IF(ISNUMBER(Synthese!AD40)=FALSE,"",ABS($J40-Synthese!AD40)^2*$H40)</f>
        <v>48</v>
      </c>
      <c r="L40" s="37">
        <f>IF(ISNUMBER(Synthese!AE40)=FALSE,"",ABS($J40-Synthese!AE40)^2*$H40)</f>
        <v>48</v>
      </c>
      <c r="M40" s="37">
        <f>IF(ISNUMBER(Synthese!AF40)=FALSE,"",ABS($J40-Synthese!AF40)^2*$H40)</f>
        <v>75</v>
      </c>
      <c r="N40" s="37">
        <f>IF(ISNUMBER(Synthese!AG40)=FALSE,"",ABS($J40-Synthese!AG40)^2*$H40)</f>
        <v>48</v>
      </c>
      <c r="O40" s="37">
        <f>IF(ISNUMBER(Synthese!AH40)=FALSE,"",ABS($J40-Synthese!AH40)^2*$H40)</f>
        <v>75</v>
      </c>
      <c r="P40" s="37">
        <f>IF(ISNUMBER(Synthese!AI40)=FALSE,"",ABS($J40-Synthese!AI40)^2*$H40)</f>
        <v>75</v>
      </c>
      <c r="Q40" s="37">
        <f>IF(ISNUMBER(Synthese!AJ40)=FALSE,"",ABS($J40-Synthese!AJ40)^2*$H40)</f>
        <v>75</v>
      </c>
      <c r="R40" s="37">
        <f>IF(ISNUMBER(Synthese!AK40)=FALSE,"",ABS($J40-Synthese!AK40)^2*$H40)</f>
        <v>75</v>
      </c>
      <c r="S40" s="37">
        <f>IF(ISNUMBER(Synthese!AL40)=FALSE,"",ABS($J40-Synthese!AL40)^2*$H40)</f>
        <v>75</v>
      </c>
      <c r="T40" s="37">
        <f>IF(ISNUMBER(Synthese!AM40)=FALSE,"",ABS($J40-Synthese!AM40)^2*$H40)</f>
        <v>75</v>
      </c>
      <c r="U40" s="37">
        <f>IF(ISNUMBER(Synthese!AN40)=FALSE,"",ABS($J40-Synthese!AN40)^2*$H40)</f>
        <v>12</v>
      </c>
      <c r="V40" s="37">
        <f>IF(ISNUMBER(Synthese!AO40)=FALSE,"",ABS($J40-Synthese!AO40)^2*$H40)</f>
        <v>12</v>
      </c>
      <c r="W40" s="37">
        <f>IF(ISNUMBER(Synthese!AP40)=FALSE,"",ABS($J40-Synthese!AP40)^2*$H40)</f>
        <v>27</v>
      </c>
      <c r="X40" s="37">
        <f>IF(ISNUMBER(Synthese!AQ40)=FALSE,"",ABS($J40-Synthese!AQ40)^2*$H40)</f>
        <v>12</v>
      </c>
      <c r="Y40" s="37">
        <f>IF(ISNUMBER(Synthese!AR40)=FALSE,"",ABS($J40-Synthese!AR40)^2*$H40)</f>
        <v>3</v>
      </c>
      <c r="Z40" s="37">
        <f>IF(ISNUMBER(Synthese!AS40)=FALSE,"",ABS($J40-Synthese!AS40)^2*$H40)</f>
        <v>12</v>
      </c>
      <c r="AA40" s="37" t="str">
        <f>IF(ISNUMBER(Synthese!AT40)=FALSE,"",ABS($J40-Synthese!AT40)^2*$H40)</f>
        <v/>
      </c>
      <c r="AB40" s="37">
        <f>IF(ISNUMBER(Synthese!AU40)=FALSE,"",ABS($J40-Synthese!AU40)^2*$H40)</f>
        <v>12</v>
      </c>
      <c r="AC40" s="37">
        <f>IF(ISNUMBER(Synthese!AV40)=FALSE,"",ABS($J40-Synthese!AV40)^2*$H40)</f>
        <v>27</v>
      </c>
      <c r="AD40" s="37">
        <f>IF(ISNUMBER(Synthese!AW40)=FALSE,"",ABS($J40-Synthese!AW40)^2*$H40)</f>
        <v>27</v>
      </c>
      <c r="AE40" s="37">
        <f>IF(ISNUMBER(Synthese!AX40)=FALSE,"",ABS($J40-Synthese!AX40)^2*$H40)</f>
        <v>75</v>
      </c>
      <c r="AF40" s="37">
        <f>IF(ISNUMBER(Synthese!AY40)=FALSE,"",ABS($J40-Synthese!AY40)^2*$H40)</f>
        <v>12</v>
      </c>
      <c r="AI40" s="78">
        <f>IF(AND(ISNUMBER(Synthese!AD40)=FALSE,OR(VALUE($H40)=5,VALUE($H40)=10)=FALSE),1,
IF(AND(ISNUMBER(Synthese!AD40)=FALSE,OR(VALUE($H40)=5,VALUE($H40)=10)=TRUE),$AR$3,
IF(AND(VALUE($H40)=5,ABS($J40-Synthese!AD40)&gt;$AM$3)=TRUE,$AI$3,
IF(AND(VALUE($H40)=10,ABS($J40-Synthese!AD40)&gt;$AM$4)=TRUE,$AI$4,
1))))</f>
        <v>1</v>
      </c>
      <c r="AJ40" s="78">
        <f>IF(AND(ISNUMBER(Synthese!AE40)=FALSE,OR(VALUE($H40)=5,VALUE($H40)=10)=FALSE),1,
IF(AND(ISNUMBER(Synthese!AE40)=FALSE,OR(VALUE($H40)=5,VALUE($H40)=10)=TRUE),$AR$3,
IF(AND(VALUE($H40)=5,ABS($J40-Synthese!AE40)&gt;$AM$3)=TRUE,$AI$3,
IF(AND(VALUE($H40)=10,ABS($J40-Synthese!AE40)&gt;$AM$4)=TRUE,$AI$4,
1))))</f>
        <v>1</v>
      </c>
      <c r="AK40" s="78">
        <f>IF(AND(ISNUMBER(Synthese!AF40)=FALSE,OR(VALUE($H40)=5,VALUE($H40)=10)=FALSE),1,
IF(AND(ISNUMBER(Synthese!AF40)=FALSE,OR(VALUE($H40)=5,VALUE($H40)=10)=TRUE),$AR$3,
IF(AND(VALUE($H40)=5,ABS($J40-Synthese!AF40)&gt;$AM$3)=TRUE,$AI$3,
IF(AND(VALUE($H40)=10,ABS($J40-Synthese!AF40)&gt;$AM$4)=TRUE,$AI$4,
1))))</f>
        <v>1</v>
      </c>
      <c r="AL40" s="78">
        <f>IF(AND(ISNUMBER(Synthese!AG40)=FALSE,OR(VALUE($H40)=5,VALUE($H40)=10)=FALSE),1,
IF(AND(ISNUMBER(Synthese!AG40)=FALSE,OR(VALUE($H40)=5,VALUE($H40)=10)=TRUE),$AR$3,
IF(AND(VALUE($H40)=5,ABS($J40-Synthese!AG40)&gt;$AM$3)=TRUE,$AI$3,
IF(AND(VALUE($H40)=10,ABS($J40-Synthese!AG40)&gt;$AM$4)=TRUE,$AI$4,
1))))</f>
        <v>1</v>
      </c>
      <c r="AM40" s="78">
        <f>IF(AND(ISNUMBER(Synthese!AH40)=FALSE,OR(VALUE($H40)=5,VALUE($H40)=10)=FALSE),1,
IF(AND(ISNUMBER(Synthese!AH40)=FALSE,OR(VALUE($H40)=5,VALUE($H40)=10)=TRUE),$AR$3,
IF(AND(VALUE($H40)=5,ABS($J40-Synthese!AH40)&gt;$AM$3)=TRUE,$AI$3,
IF(AND(VALUE($H40)=10,ABS($J40-Synthese!AH40)&gt;$AM$4)=TRUE,$AI$4,
1))))</f>
        <v>1</v>
      </c>
      <c r="AN40" s="78">
        <f>IF(AND(ISNUMBER(Synthese!AI40)=FALSE,OR(VALUE($H40)=5,VALUE($H40)=10)=FALSE),1,
IF(AND(ISNUMBER(Synthese!AI40)=FALSE,OR(VALUE($H40)=5,VALUE($H40)=10)=TRUE),$AR$3,
IF(AND(VALUE($H40)=5,ABS($J40-Synthese!AI40)&gt;$AM$3)=TRUE,$AI$3,
IF(AND(VALUE($H40)=10,ABS($J40-Synthese!AI40)&gt;$AM$4)=TRUE,$AI$4,
1))))</f>
        <v>1</v>
      </c>
      <c r="AO40" s="78">
        <f>IF(AND(ISNUMBER(Synthese!AJ40)=FALSE,OR(VALUE($H40)=5,VALUE($H40)=10)=FALSE),1,
IF(AND(ISNUMBER(Synthese!AJ40)=FALSE,OR(VALUE($H40)=5,VALUE($H40)=10)=TRUE),$AR$3,
IF(AND(VALUE($H40)=5,ABS($J40-Synthese!AJ40)&gt;$AM$3)=TRUE,$AI$3,
IF(AND(VALUE($H40)=10,ABS($J40-Synthese!AJ40)&gt;$AM$4)=TRUE,$AI$4,
1))))</f>
        <v>1</v>
      </c>
      <c r="AP40" s="78">
        <f>IF(AND(ISNUMBER(Synthese!AK40)=FALSE,OR(VALUE($H40)=5,VALUE($H40)=10)=FALSE),1,
IF(AND(ISNUMBER(Synthese!AK40)=FALSE,OR(VALUE($H40)=5,VALUE($H40)=10)=TRUE),$AR$3,
IF(AND(VALUE($H40)=5,ABS($J40-Synthese!AK40)&gt;$AM$3)=TRUE,$AI$3,
IF(AND(VALUE($H40)=10,ABS($J40-Synthese!AK40)&gt;$AM$4)=TRUE,$AI$4,
1))))</f>
        <v>1</v>
      </c>
      <c r="AQ40" s="78">
        <f>IF(AND(ISNUMBER(Synthese!AL40)=FALSE,OR(VALUE($H40)=5,VALUE($H40)=10)=FALSE),1,
IF(AND(ISNUMBER(Synthese!AL40)=FALSE,OR(VALUE($H40)=5,VALUE($H40)=10)=TRUE),$AR$3,
IF(AND(VALUE($H40)=5,ABS($J40-Synthese!AL40)&gt;$AM$3)=TRUE,$AI$3,
IF(AND(VALUE($H40)=10,ABS($J40-Synthese!AL40)&gt;$AM$4)=TRUE,$AI$4,
1))))</f>
        <v>1</v>
      </c>
      <c r="AR40" s="78">
        <f>IF(AND(ISNUMBER(Synthese!AM40)=FALSE,OR(VALUE($H40)=5,VALUE($H40)=10)=FALSE),1,
IF(AND(ISNUMBER(Synthese!AM40)=FALSE,OR(VALUE($H40)=5,VALUE($H40)=10)=TRUE),$AR$3,
IF(AND(VALUE($H40)=5,ABS($J40-Synthese!AM40)&gt;$AM$3)=TRUE,$AI$3,
IF(AND(VALUE($H40)=10,ABS($J40-Synthese!AM40)&gt;$AM$4)=TRUE,$AI$4,
1))))</f>
        <v>1</v>
      </c>
      <c r="AS40" s="78">
        <f>IF(AND(ISNUMBER(Synthese!AN40)=FALSE,OR(VALUE($H40)=5,VALUE($H40)=10)=FALSE),1,
IF(AND(ISNUMBER(Synthese!AN40)=FALSE,OR(VALUE($H40)=5,VALUE($H40)=10)=TRUE),$AR$3,
IF(AND(VALUE($H40)=5,ABS($J40-Synthese!AN40)&gt;$AM$3)=TRUE,$AI$3,
IF(AND(VALUE($H40)=10,ABS($J40-Synthese!AN40)&gt;$AM$4)=TRUE,$AI$4,
1))))</f>
        <v>1</v>
      </c>
      <c r="AT40" s="78">
        <f>IF(AND(ISNUMBER(Synthese!AO40)=FALSE,OR(VALUE($H40)=5,VALUE($H40)=10)=FALSE),1,
IF(AND(ISNUMBER(Synthese!AO40)=FALSE,OR(VALUE($H40)=5,VALUE($H40)=10)=TRUE),$AR$3,
IF(AND(VALUE($H40)=5,ABS($J40-Synthese!AO40)&gt;$AM$3)=TRUE,$AI$3,
IF(AND(VALUE($H40)=10,ABS($J40-Synthese!AO40)&gt;$AM$4)=TRUE,$AI$4,
1))))</f>
        <v>1</v>
      </c>
      <c r="AU40" s="78">
        <f>IF(AND(ISNUMBER(Synthese!AP40)=FALSE,OR(VALUE($H40)=5,VALUE($H40)=10)=FALSE),1,
IF(AND(ISNUMBER(Synthese!AP40)=FALSE,OR(VALUE($H40)=5,VALUE($H40)=10)=TRUE),$AR$3,
IF(AND(VALUE($H40)=5,ABS($J40-Synthese!AP40)&gt;$AM$3)=TRUE,$AI$3,
IF(AND(VALUE($H40)=10,ABS($J40-Synthese!AP40)&gt;$AM$4)=TRUE,$AI$4,
1))))</f>
        <v>1</v>
      </c>
      <c r="AV40" s="78">
        <f>IF(AND(ISNUMBER(Synthese!AQ40)=FALSE,OR(VALUE($H40)=5,VALUE($H40)=10)=FALSE),1,
IF(AND(ISNUMBER(Synthese!AQ40)=FALSE,OR(VALUE($H40)=5,VALUE($H40)=10)=TRUE),$AR$3,
IF(AND(VALUE($H40)=5,ABS($J40-Synthese!AQ40)&gt;$AM$3)=TRUE,$AI$3,
IF(AND(VALUE($H40)=10,ABS($J40-Synthese!AQ40)&gt;$AM$4)=TRUE,$AI$4,
1))))</f>
        <v>1</v>
      </c>
      <c r="AW40" s="78">
        <f>IF(AND(ISNUMBER(Synthese!AR40)=FALSE,OR(VALUE($H40)=5,VALUE($H40)=10)=FALSE),1,
IF(AND(ISNUMBER(Synthese!AR40)=FALSE,OR(VALUE($H40)=5,VALUE($H40)=10)=TRUE),$AR$3,
IF(AND(VALUE($H40)=5,ABS($J40-Synthese!AR40)&gt;$AM$3)=TRUE,$AI$3,
IF(AND(VALUE($H40)=10,ABS($J40-Synthese!AR40)&gt;$AM$4)=TRUE,$AI$4,
1))))</f>
        <v>1</v>
      </c>
      <c r="AX40" s="78">
        <f>IF(AND(ISNUMBER(Synthese!AS40)=FALSE,OR(VALUE($H40)=5,VALUE($H40)=10)=FALSE),1,
IF(AND(ISNUMBER(Synthese!AS40)=FALSE,OR(VALUE($H40)=5,VALUE($H40)=10)=TRUE),$AR$3,
IF(AND(VALUE($H40)=5,ABS($J40-Synthese!AS40)&gt;$AM$3)=TRUE,$AI$3,
IF(AND(VALUE($H40)=10,ABS($J40-Synthese!AS40)&gt;$AM$4)=TRUE,$AI$4,
1))))</f>
        <v>1</v>
      </c>
      <c r="AY40" s="78">
        <f>IF(AND(ISNUMBER(Synthese!AT40)=FALSE,OR(VALUE($H40)=5,VALUE($H40)=10)=FALSE),1,
IF(AND(ISNUMBER(Synthese!AT40)=FALSE,OR(VALUE($H40)=5,VALUE($H40)=10)=TRUE),$AR$3,
IF(AND(VALUE($H40)=5,ABS($J40-Synthese!AT40)&gt;$AM$3)=TRUE,$AI$3,
IF(AND(VALUE($H40)=10,ABS($J40-Synthese!AT40)&gt;$AM$4)=TRUE,$AI$4,
1))))</f>
        <v>1</v>
      </c>
      <c r="AZ40" s="78">
        <f>IF(AND(ISNUMBER(Synthese!AU40)=FALSE,OR(VALUE($H40)=5,VALUE($H40)=10)=FALSE),1,
IF(AND(ISNUMBER(Synthese!AU40)=FALSE,OR(VALUE($H40)=5,VALUE($H40)=10)=TRUE),$AR$3,
IF(AND(VALUE($H40)=5,ABS($J40-Synthese!AU40)&gt;$AM$3)=TRUE,$AI$3,
IF(AND(VALUE($H40)=10,ABS($J40-Synthese!AU40)&gt;$AM$4)=TRUE,$AI$4,
1))))</f>
        <v>1</v>
      </c>
      <c r="BA40" s="78">
        <f>IF(AND(ISNUMBER(Synthese!AV40)=FALSE,OR(VALUE($H40)=5,VALUE($H40)=10)=FALSE),1,
IF(AND(ISNUMBER(Synthese!AV40)=FALSE,OR(VALUE($H40)=5,VALUE($H40)=10)=TRUE),$AR$3,
IF(AND(VALUE($H40)=5,ABS($J40-Synthese!AV40)&gt;$AM$3)=TRUE,$AI$3,
IF(AND(VALUE($H40)=10,ABS($J40-Synthese!AV40)&gt;$AM$4)=TRUE,$AI$4,
1))))</f>
        <v>1</v>
      </c>
      <c r="BB40" s="78">
        <f>IF(AND(ISNUMBER(Synthese!AW40)=FALSE,OR(VALUE($H40)=5,VALUE($H40)=10)=FALSE),1,
IF(AND(ISNUMBER(Synthese!AW40)=FALSE,OR(VALUE($H40)=5,VALUE($H40)=10)=TRUE),$AR$3,
IF(AND(VALUE($H40)=5,ABS($J40-Synthese!AW40)&gt;$AM$3)=TRUE,$AI$3,
IF(AND(VALUE($H40)=10,ABS($J40-Synthese!AW40)&gt;$AM$4)=TRUE,$AI$4,
1))))</f>
        <v>1</v>
      </c>
      <c r="BC40" s="78">
        <f>IF(AND(ISNUMBER(Synthese!AX40)=FALSE,OR(VALUE($H40)=5,VALUE($H40)=10)=FALSE),1,
IF(AND(ISNUMBER(Synthese!AX40)=FALSE,OR(VALUE($H40)=5,VALUE($H40)=10)=TRUE),$AR$3,
IF(AND(VALUE($H40)=5,ABS($J40-Synthese!AX40)&gt;$AM$3)=TRUE,$AI$3,
IF(AND(VALUE($H40)=10,ABS($J40-Synthese!AX40)&gt;$AM$4)=TRUE,$AI$4,
1))))</f>
        <v>1</v>
      </c>
      <c r="BD40" s="78">
        <f>IF(AND(ISNUMBER(Synthese!AY40)=FALSE,OR(VALUE($H40)=5,VALUE($H40)=10)=FALSE),1,
IF(AND(ISNUMBER(Synthese!AY40)=FALSE,OR(VALUE($H40)=5,VALUE($H40)=10)=TRUE),$AR$3,
IF(AND(VALUE($H40)=5,ABS($J40-Synthese!AY40)&gt;$AM$3)=TRUE,$AI$3,
IF(AND(VALUE($H40)=10,ABS($J40-Synthese!AY40)&gt;$AM$4)=TRUE,$AI$4,
1))))</f>
        <v>1</v>
      </c>
    </row>
    <row r="41" spans="1:56" ht="150" x14ac:dyDescent="0.25">
      <c r="A41" s="29" t="s">
        <v>152</v>
      </c>
      <c r="B41" s="17" t="str">
        <f>+Synthese!D41</f>
        <v>Sécurité &amp; ordre public</v>
      </c>
      <c r="C41" s="24">
        <v>34</v>
      </c>
      <c r="D41" s="11"/>
      <c r="E41" s="15" t="str">
        <f>Synthese!AC41</f>
        <v>+5 étant la proposition de ne rien faire pour aider, diminuer l'effort de sécurité
-5 étant la position d'augmenter la pression sécuritaire</v>
      </c>
      <c r="F41" s="16" t="str">
        <f>Synthese!AZ41</f>
        <v>–5 / –4 : Une politique d’ordre ferme centrée sur sanctions lourdes, police renforcée et répression rapide.
–3 / –2 : Un durcissement sécuritaire modéré incluant contrôles accrus et interventions ciblées.
–1 / 0 / +1 : Un équilibre entre sécurité publique et respect des libertés fondamentales.
+3 / +4 : Une approche axée sur prévention sociale, médiation et renforcement des liens locaux.
+5 : Une refondation sécuritaire intégrant prévention, dignité et politiques antiviolence structurelles.</v>
      </c>
      <c r="G41" s="25" t="str">
        <f>'faire le test'!C48</f>
        <v>03 nécessaire</v>
      </c>
      <c r="H41" s="25" t="str">
        <f t="shared" si="0"/>
        <v>03</v>
      </c>
      <c r="I41" s="76">
        <f t="shared" si="1"/>
        <v>10</v>
      </c>
      <c r="J41" s="38">
        <f>'faire le test'!G48</f>
        <v>0</v>
      </c>
      <c r="K41" s="37">
        <f>IF(ISNUMBER(Synthese!AD41)=FALSE,"",ABS($J41-Synthese!AD41)^2*$H41)</f>
        <v>48</v>
      </c>
      <c r="L41" s="37">
        <f>IF(ISNUMBER(Synthese!AE41)=FALSE,"",ABS($J41-Synthese!AE41)^2*$H41)</f>
        <v>12</v>
      </c>
      <c r="M41" s="37">
        <f>IF(ISNUMBER(Synthese!AF41)=FALSE,"",ABS($J41-Synthese!AF41)^2*$H41)</f>
        <v>48</v>
      </c>
      <c r="N41" s="37" t="str">
        <f>IF(ISNUMBER(Synthese!AG41)=FALSE,"",ABS($J41-Synthese!AG41)^2*$H41)</f>
        <v/>
      </c>
      <c r="O41" s="37">
        <f>IF(ISNUMBER(Synthese!AH41)=FALSE,"",ABS($J41-Synthese!AH41)^2*$H41)</f>
        <v>48</v>
      </c>
      <c r="P41" s="37">
        <f>IF(ISNUMBER(Synthese!AI41)=FALSE,"",ABS($J41-Synthese!AI41)^2*$H41)</f>
        <v>12</v>
      </c>
      <c r="Q41" s="37">
        <f>IF(ISNUMBER(Synthese!AJ41)=FALSE,"",ABS($J41-Synthese!AJ41)^2*$H41)</f>
        <v>12</v>
      </c>
      <c r="R41" s="37">
        <f>IF(ISNUMBER(Synthese!AK41)=FALSE,"",ABS($J41-Synthese!AK41)^2*$H41)</f>
        <v>12</v>
      </c>
      <c r="S41" s="37">
        <f>IF(ISNUMBER(Synthese!AL41)=FALSE,"",ABS($J41-Synthese!AL41)^2*$H41)</f>
        <v>0</v>
      </c>
      <c r="T41" s="37">
        <f>IF(ISNUMBER(Synthese!AM41)=FALSE,"",ABS($J41-Synthese!AM41)^2*$H41)</f>
        <v>3</v>
      </c>
      <c r="U41" s="37">
        <f>IF(ISNUMBER(Synthese!AN41)=FALSE,"",ABS($J41-Synthese!AN41)^2*$H41)</f>
        <v>75</v>
      </c>
      <c r="V41" s="37">
        <f>IF(ISNUMBER(Synthese!AO41)=FALSE,"",ABS($J41-Synthese!AO41)^2*$H41)</f>
        <v>48</v>
      </c>
      <c r="W41" s="37">
        <f>IF(ISNUMBER(Synthese!AP41)=FALSE,"",ABS($J41-Synthese!AP41)^2*$H41)</f>
        <v>12</v>
      </c>
      <c r="X41" s="37">
        <f>IF(ISNUMBER(Synthese!AQ41)=FALSE,"",ABS($J41-Synthese!AQ41)^2*$H41)</f>
        <v>75</v>
      </c>
      <c r="Y41" s="37">
        <f>IF(ISNUMBER(Synthese!AR41)=FALSE,"",ABS($J41-Synthese!AR41)^2*$H41)</f>
        <v>75</v>
      </c>
      <c r="Z41" s="37">
        <f>IF(ISNUMBER(Synthese!AS41)=FALSE,"",ABS($J41-Synthese!AS41)^2*$H41)</f>
        <v>75</v>
      </c>
      <c r="AA41" s="37">
        <f>IF(ISNUMBER(Synthese!AT41)=FALSE,"",ABS($J41-Synthese!AT41)^2*$H41)</f>
        <v>75</v>
      </c>
      <c r="AB41" s="37">
        <f>IF(ISNUMBER(Synthese!AU41)=FALSE,"",ABS($J41-Synthese!AU41)^2*$H41)</f>
        <v>75</v>
      </c>
      <c r="AC41" s="37">
        <f>IF(ISNUMBER(Synthese!AV41)=FALSE,"",ABS($J41-Synthese!AV41)^2*$H41)</f>
        <v>75</v>
      </c>
      <c r="AD41" s="37">
        <f>IF(ISNUMBER(Synthese!AW41)=FALSE,"",ABS($J41-Synthese!AW41)^2*$H41)</f>
        <v>75</v>
      </c>
      <c r="AE41" s="37">
        <f>IF(ISNUMBER(Synthese!AX41)=FALSE,"",ABS($J41-Synthese!AX41)^2*$H41)</f>
        <v>75</v>
      </c>
      <c r="AF41" s="37">
        <f>IF(ISNUMBER(Synthese!AY41)=FALSE,"",ABS($J41-Synthese!AY41)^2*$H41)</f>
        <v>27</v>
      </c>
      <c r="AI41" s="78">
        <f>IF(AND(ISNUMBER(Synthese!AD41)=FALSE,OR(VALUE($H41)=5,VALUE($H41)=10)=FALSE),1,
IF(AND(ISNUMBER(Synthese!AD41)=FALSE,OR(VALUE($H41)=5,VALUE($H41)=10)=TRUE),$AR$3,
IF(AND(VALUE($H41)=5,ABS($J41-Synthese!AD41)&gt;$AM$3)=TRUE,$AI$3,
IF(AND(VALUE($H41)=10,ABS($J41-Synthese!AD41)&gt;$AM$4)=TRUE,$AI$4,
1))))</f>
        <v>1</v>
      </c>
      <c r="AJ41" s="78">
        <f>IF(AND(ISNUMBER(Synthese!AE41)=FALSE,OR(VALUE($H41)=5,VALUE($H41)=10)=FALSE),1,
IF(AND(ISNUMBER(Synthese!AE41)=FALSE,OR(VALUE($H41)=5,VALUE($H41)=10)=TRUE),$AR$3,
IF(AND(VALUE($H41)=5,ABS($J41-Synthese!AE41)&gt;$AM$3)=TRUE,$AI$3,
IF(AND(VALUE($H41)=10,ABS($J41-Synthese!AE41)&gt;$AM$4)=TRUE,$AI$4,
1))))</f>
        <v>1</v>
      </c>
      <c r="AK41" s="78">
        <f>IF(AND(ISNUMBER(Synthese!AF41)=FALSE,OR(VALUE($H41)=5,VALUE($H41)=10)=FALSE),1,
IF(AND(ISNUMBER(Synthese!AF41)=FALSE,OR(VALUE($H41)=5,VALUE($H41)=10)=TRUE),$AR$3,
IF(AND(VALUE($H41)=5,ABS($J41-Synthese!AF41)&gt;$AM$3)=TRUE,$AI$3,
IF(AND(VALUE($H41)=10,ABS($J41-Synthese!AF41)&gt;$AM$4)=TRUE,$AI$4,
1))))</f>
        <v>1</v>
      </c>
      <c r="AL41" s="78">
        <f>IF(AND(ISNUMBER(Synthese!AG41)=FALSE,OR(VALUE($H41)=5,VALUE($H41)=10)=FALSE),1,
IF(AND(ISNUMBER(Synthese!AG41)=FALSE,OR(VALUE($H41)=5,VALUE($H41)=10)=TRUE),$AR$3,
IF(AND(VALUE($H41)=5,ABS($J41-Synthese!AG41)&gt;$AM$3)=TRUE,$AI$3,
IF(AND(VALUE($H41)=10,ABS($J41-Synthese!AG41)&gt;$AM$4)=TRUE,$AI$4,
1))))</f>
        <v>1</v>
      </c>
      <c r="AM41" s="78">
        <f>IF(AND(ISNUMBER(Synthese!AH41)=FALSE,OR(VALUE($H41)=5,VALUE($H41)=10)=FALSE),1,
IF(AND(ISNUMBER(Synthese!AH41)=FALSE,OR(VALUE($H41)=5,VALUE($H41)=10)=TRUE),$AR$3,
IF(AND(VALUE($H41)=5,ABS($J41-Synthese!AH41)&gt;$AM$3)=TRUE,$AI$3,
IF(AND(VALUE($H41)=10,ABS($J41-Synthese!AH41)&gt;$AM$4)=TRUE,$AI$4,
1))))</f>
        <v>1</v>
      </c>
      <c r="AN41" s="78">
        <f>IF(AND(ISNUMBER(Synthese!AI41)=FALSE,OR(VALUE($H41)=5,VALUE($H41)=10)=FALSE),1,
IF(AND(ISNUMBER(Synthese!AI41)=FALSE,OR(VALUE($H41)=5,VALUE($H41)=10)=TRUE),$AR$3,
IF(AND(VALUE($H41)=5,ABS($J41-Synthese!AI41)&gt;$AM$3)=TRUE,$AI$3,
IF(AND(VALUE($H41)=10,ABS($J41-Synthese!AI41)&gt;$AM$4)=TRUE,$AI$4,
1))))</f>
        <v>1</v>
      </c>
      <c r="AO41" s="78">
        <f>IF(AND(ISNUMBER(Synthese!AJ41)=FALSE,OR(VALUE($H41)=5,VALUE($H41)=10)=FALSE),1,
IF(AND(ISNUMBER(Synthese!AJ41)=FALSE,OR(VALUE($H41)=5,VALUE($H41)=10)=TRUE),$AR$3,
IF(AND(VALUE($H41)=5,ABS($J41-Synthese!AJ41)&gt;$AM$3)=TRUE,$AI$3,
IF(AND(VALUE($H41)=10,ABS($J41-Synthese!AJ41)&gt;$AM$4)=TRUE,$AI$4,
1))))</f>
        <v>1</v>
      </c>
      <c r="AP41" s="78">
        <f>IF(AND(ISNUMBER(Synthese!AK41)=FALSE,OR(VALUE($H41)=5,VALUE($H41)=10)=FALSE),1,
IF(AND(ISNUMBER(Synthese!AK41)=FALSE,OR(VALUE($H41)=5,VALUE($H41)=10)=TRUE),$AR$3,
IF(AND(VALUE($H41)=5,ABS($J41-Synthese!AK41)&gt;$AM$3)=TRUE,$AI$3,
IF(AND(VALUE($H41)=10,ABS($J41-Synthese!AK41)&gt;$AM$4)=TRUE,$AI$4,
1))))</f>
        <v>1</v>
      </c>
      <c r="AQ41" s="78">
        <f>IF(AND(ISNUMBER(Synthese!AL41)=FALSE,OR(VALUE($H41)=5,VALUE($H41)=10)=FALSE),1,
IF(AND(ISNUMBER(Synthese!AL41)=FALSE,OR(VALUE($H41)=5,VALUE($H41)=10)=TRUE),$AR$3,
IF(AND(VALUE($H41)=5,ABS($J41-Synthese!AL41)&gt;$AM$3)=TRUE,$AI$3,
IF(AND(VALUE($H41)=10,ABS($J41-Synthese!AL41)&gt;$AM$4)=TRUE,$AI$4,
1))))</f>
        <v>1</v>
      </c>
      <c r="AR41" s="78">
        <f>IF(AND(ISNUMBER(Synthese!AM41)=FALSE,OR(VALUE($H41)=5,VALUE($H41)=10)=FALSE),1,
IF(AND(ISNUMBER(Synthese!AM41)=FALSE,OR(VALUE($H41)=5,VALUE($H41)=10)=TRUE),$AR$3,
IF(AND(VALUE($H41)=5,ABS($J41-Synthese!AM41)&gt;$AM$3)=TRUE,$AI$3,
IF(AND(VALUE($H41)=10,ABS($J41-Synthese!AM41)&gt;$AM$4)=TRUE,$AI$4,
1))))</f>
        <v>1</v>
      </c>
      <c r="AS41" s="78">
        <f>IF(AND(ISNUMBER(Synthese!AN41)=FALSE,OR(VALUE($H41)=5,VALUE($H41)=10)=FALSE),1,
IF(AND(ISNUMBER(Synthese!AN41)=FALSE,OR(VALUE($H41)=5,VALUE($H41)=10)=TRUE),$AR$3,
IF(AND(VALUE($H41)=5,ABS($J41-Synthese!AN41)&gt;$AM$3)=TRUE,$AI$3,
IF(AND(VALUE($H41)=10,ABS($J41-Synthese!AN41)&gt;$AM$4)=TRUE,$AI$4,
1))))</f>
        <v>1</v>
      </c>
      <c r="AT41" s="78">
        <f>IF(AND(ISNUMBER(Synthese!AO41)=FALSE,OR(VALUE($H41)=5,VALUE($H41)=10)=FALSE),1,
IF(AND(ISNUMBER(Synthese!AO41)=FALSE,OR(VALUE($H41)=5,VALUE($H41)=10)=TRUE),$AR$3,
IF(AND(VALUE($H41)=5,ABS($J41-Synthese!AO41)&gt;$AM$3)=TRUE,$AI$3,
IF(AND(VALUE($H41)=10,ABS($J41-Synthese!AO41)&gt;$AM$4)=TRUE,$AI$4,
1))))</f>
        <v>1</v>
      </c>
      <c r="AU41" s="78">
        <f>IF(AND(ISNUMBER(Synthese!AP41)=FALSE,OR(VALUE($H41)=5,VALUE($H41)=10)=FALSE),1,
IF(AND(ISNUMBER(Synthese!AP41)=FALSE,OR(VALUE($H41)=5,VALUE($H41)=10)=TRUE),$AR$3,
IF(AND(VALUE($H41)=5,ABS($J41-Synthese!AP41)&gt;$AM$3)=TRUE,$AI$3,
IF(AND(VALUE($H41)=10,ABS($J41-Synthese!AP41)&gt;$AM$4)=TRUE,$AI$4,
1))))</f>
        <v>1</v>
      </c>
      <c r="AV41" s="78">
        <f>IF(AND(ISNUMBER(Synthese!AQ41)=FALSE,OR(VALUE($H41)=5,VALUE($H41)=10)=FALSE),1,
IF(AND(ISNUMBER(Synthese!AQ41)=FALSE,OR(VALUE($H41)=5,VALUE($H41)=10)=TRUE),$AR$3,
IF(AND(VALUE($H41)=5,ABS($J41-Synthese!AQ41)&gt;$AM$3)=TRUE,$AI$3,
IF(AND(VALUE($H41)=10,ABS($J41-Synthese!AQ41)&gt;$AM$4)=TRUE,$AI$4,
1))))</f>
        <v>1</v>
      </c>
      <c r="AW41" s="78">
        <f>IF(AND(ISNUMBER(Synthese!AR41)=FALSE,OR(VALUE($H41)=5,VALUE($H41)=10)=FALSE),1,
IF(AND(ISNUMBER(Synthese!AR41)=FALSE,OR(VALUE($H41)=5,VALUE($H41)=10)=TRUE),$AR$3,
IF(AND(VALUE($H41)=5,ABS($J41-Synthese!AR41)&gt;$AM$3)=TRUE,$AI$3,
IF(AND(VALUE($H41)=10,ABS($J41-Synthese!AR41)&gt;$AM$4)=TRUE,$AI$4,
1))))</f>
        <v>1</v>
      </c>
      <c r="AX41" s="78">
        <f>IF(AND(ISNUMBER(Synthese!AS41)=FALSE,OR(VALUE($H41)=5,VALUE($H41)=10)=FALSE),1,
IF(AND(ISNUMBER(Synthese!AS41)=FALSE,OR(VALUE($H41)=5,VALUE($H41)=10)=TRUE),$AR$3,
IF(AND(VALUE($H41)=5,ABS($J41-Synthese!AS41)&gt;$AM$3)=TRUE,$AI$3,
IF(AND(VALUE($H41)=10,ABS($J41-Synthese!AS41)&gt;$AM$4)=TRUE,$AI$4,
1))))</f>
        <v>1</v>
      </c>
      <c r="AY41" s="78">
        <f>IF(AND(ISNUMBER(Synthese!AT41)=FALSE,OR(VALUE($H41)=5,VALUE($H41)=10)=FALSE),1,
IF(AND(ISNUMBER(Synthese!AT41)=FALSE,OR(VALUE($H41)=5,VALUE($H41)=10)=TRUE),$AR$3,
IF(AND(VALUE($H41)=5,ABS($J41-Synthese!AT41)&gt;$AM$3)=TRUE,$AI$3,
IF(AND(VALUE($H41)=10,ABS($J41-Synthese!AT41)&gt;$AM$4)=TRUE,$AI$4,
1))))</f>
        <v>1</v>
      </c>
      <c r="AZ41" s="78">
        <f>IF(AND(ISNUMBER(Synthese!AU41)=FALSE,OR(VALUE($H41)=5,VALUE($H41)=10)=FALSE),1,
IF(AND(ISNUMBER(Synthese!AU41)=FALSE,OR(VALUE($H41)=5,VALUE($H41)=10)=TRUE),$AR$3,
IF(AND(VALUE($H41)=5,ABS($J41-Synthese!AU41)&gt;$AM$3)=TRUE,$AI$3,
IF(AND(VALUE($H41)=10,ABS($J41-Synthese!AU41)&gt;$AM$4)=TRUE,$AI$4,
1))))</f>
        <v>1</v>
      </c>
      <c r="BA41" s="78">
        <f>IF(AND(ISNUMBER(Synthese!AV41)=FALSE,OR(VALUE($H41)=5,VALUE($H41)=10)=FALSE),1,
IF(AND(ISNUMBER(Synthese!AV41)=FALSE,OR(VALUE($H41)=5,VALUE($H41)=10)=TRUE),$AR$3,
IF(AND(VALUE($H41)=5,ABS($J41-Synthese!AV41)&gt;$AM$3)=TRUE,$AI$3,
IF(AND(VALUE($H41)=10,ABS($J41-Synthese!AV41)&gt;$AM$4)=TRUE,$AI$4,
1))))</f>
        <v>1</v>
      </c>
      <c r="BB41" s="78">
        <f>IF(AND(ISNUMBER(Synthese!AW41)=FALSE,OR(VALUE($H41)=5,VALUE($H41)=10)=FALSE),1,
IF(AND(ISNUMBER(Synthese!AW41)=FALSE,OR(VALUE($H41)=5,VALUE($H41)=10)=TRUE),$AR$3,
IF(AND(VALUE($H41)=5,ABS($J41-Synthese!AW41)&gt;$AM$3)=TRUE,$AI$3,
IF(AND(VALUE($H41)=10,ABS($J41-Synthese!AW41)&gt;$AM$4)=TRUE,$AI$4,
1))))</f>
        <v>1</v>
      </c>
      <c r="BC41" s="78">
        <f>IF(AND(ISNUMBER(Synthese!AX41)=FALSE,OR(VALUE($H41)=5,VALUE($H41)=10)=FALSE),1,
IF(AND(ISNUMBER(Synthese!AX41)=FALSE,OR(VALUE($H41)=5,VALUE($H41)=10)=TRUE),$AR$3,
IF(AND(VALUE($H41)=5,ABS($J41-Synthese!AX41)&gt;$AM$3)=TRUE,$AI$3,
IF(AND(VALUE($H41)=10,ABS($J41-Synthese!AX41)&gt;$AM$4)=TRUE,$AI$4,
1))))</f>
        <v>1</v>
      </c>
      <c r="BD41" s="78">
        <f>IF(AND(ISNUMBER(Synthese!AY41)=FALSE,OR(VALUE($H41)=5,VALUE($H41)=10)=FALSE),1,
IF(AND(ISNUMBER(Synthese!AY41)=FALSE,OR(VALUE($H41)=5,VALUE($H41)=10)=TRUE),$AR$3,
IF(AND(VALUE($H41)=5,ABS($J41-Synthese!AY41)&gt;$AM$3)=TRUE,$AI$3,
IF(AND(VALUE($H41)=10,ABS($J41-Synthese!AY41)&gt;$AM$4)=TRUE,$AI$4,
1))))</f>
        <v>1</v>
      </c>
    </row>
    <row r="42" spans="1:56" ht="150" x14ac:dyDescent="0.25">
      <c r="A42" s="29" t="s">
        <v>152</v>
      </c>
      <c r="B42" s="17" t="str">
        <f>+Synthese!D42</f>
        <v>Insécurité &amp; narcotrafic</v>
      </c>
      <c r="C42" s="24">
        <v>34.1</v>
      </c>
      <c r="D42" s="11"/>
      <c r="E42" s="15" t="str">
        <f>Synthese!AC42</f>
        <v>–5 : Ligne ultra‑répressive / sécuritaire dure
+5 : Ligne préventive / socio‑territoriale</v>
      </c>
      <c r="F42" s="16" t="str">
        <f>Synthese!AZ42</f>
        <v>–5 / –4 : Une ligne sécuritaire dure privilégiant tolérance zéro, peines planchers et répression renforcée.
–3 / –2 : Une fermeté ciblée centrée sur gangs, mineurs et moyens policiers supplémentaires.
–1 / 0 / +1 : Une stratégie équilibrée combinant lutte contre réseaux et vigilance sur libertés publiques.
+3 / +4 : Une approche sociale privilégiant prévention, justice de proximité et action territoriale.
+5 : Une stratégie profondément préventive reliant insécurité à pauvreté, cohésion sociale et politiques publiques.</v>
      </c>
      <c r="G42" s="25" t="str">
        <f>'faire le test'!C49</f>
        <v>03 nécessaire</v>
      </c>
      <c r="H42" s="25" t="str">
        <f t="shared" si="0"/>
        <v>03</v>
      </c>
      <c r="I42" s="76">
        <f t="shared" si="1"/>
        <v>10</v>
      </c>
      <c r="J42" s="38">
        <f>'faire le test'!G49</f>
        <v>0</v>
      </c>
      <c r="K42" s="37">
        <f>IF(ISNUMBER(Synthese!AD42)=FALSE,"",ABS($J42-Synthese!AD42)^2*$H42)</f>
        <v>75</v>
      </c>
      <c r="L42" s="37">
        <f>IF(ISNUMBER(Synthese!AE42)=FALSE,"",ABS($J42-Synthese!AE42)^2*$H42)</f>
        <v>27</v>
      </c>
      <c r="M42" s="37">
        <f>IF(ISNUMBER(Synthese!AF42)=FALSE,"",ABS($J42-Synthese!AF42)^2*$H42)</f>
        <v>75</v>
      </c>
      <c r="N42" s="37" t="str">
        <f>IF(ISNUMBER(Synthese!AG42)=FALSE,"",ABS($J42-Synthese!AG42)^2*$H42)</f>
        <v/>
      </c>
      <c r="O42" s="37" t="str">
        <f>IF(ISNUMBER(Synthese!AH42)=FALSE,"",ABS($J42-Synthese!AH42)^2*$H42)</f>
        <v/>
      </c>
      <c r="P42" s="37">
        <f>IF(ISNUMBER(Synthese!AI42)=FALSE,"",ABS($J42-Synthese!AI42)^2*$H42)</f>
        <v>27</v>
      </c>
      <c r="Q42" s="37">
        <f>IF(ISNUMBER(Synthese!AJ42)=FALSE,"",ABS($J42-Synthese!AJ42)^2*$H42)</f>
        <v>27</v>
      </c>
      <c r="R42" s="37">
        <f>IF(ISNUMBER(Synthese!AK42)=FALSE,"",ABS($J42-Synthese!AK42)^2*$H42)</f>
        <v>12</v>
      </c>
      <c r="S42" s="37">
        <f>IF(ISNUMBER(Synthese!AL42)=FALSE,"",ABS($J42-Synthese!AL42)^2*$H42)</f>
        <v>48</v>
      </c>
      <c r="T42" s="37">
        <f>IF(ISNUMBER(Synthese!AM42)=FALSE,"",ABS($J42-Synthese!AM42)^2*$H42)</f>
        <v>12</v>
      </c>
      <c r="U42" s="37">
        <f>IF(ISNUMBER(Synthese!AN42)=FALSE,"",ABS($J42-Synthese!AN42)^2*$H42)</f>
        <v>75</v>
      </c>
      <c r="V42" s="37">
        <f>IF(ISNUMBER(Synthese!AO42)=FALSE,"",ABS($J42-Synthese!AO42)^2*$H42)</f>
        <v>48</v>
      </c>
      <c r="W42" s="37">
        <f>IF(ISNUMBER(Synthese!AP42)=FALSE,"",ABS($J42-Synthese!AP42)^2*$H42)</f>
        <v>0</v>
      </c>
      <c r="X42" s="37">
        <f>IF(ISNUMBER(Synthese!AQ42)=FALSE,"",ABS($J42-Synthese!AQ42)^2*$H42)</f>
        <v>75</v>
      </c>
      <c r="Y42" s="37">
        <f>IF(ISNUMBER(Synthese!AR42)=FALSE,"",ABS($J42-Synthese!AR42)^2*$H42)</f>
        <v>75</v>
      </c>
      <c r="Z42" s="37">
        <f>IF(ISNUMBER(Synthese!AS42)=FALSE,"",ABS($J42-Synthese!AS42)^2*$H42)</f>
        <v>75</v>
      </c>
      <c r="AA42" s="37">
        <f>IF(ISNUMBER(Synthese!AT42)=FALSE,"",ABS($J42-Synthese!AT42)^2*$H42)</f>
        <v>75</v>
      </c>
      <c r="AB42" s="37">
        <f>IF(ISNUMBER(Synthese!AU42)=FALSE,"",ABS($J42-Synthese!AU42)^2*$H42)</f>
        <v>75</v>
      </c>
      <c r="AC42" s="37">
        <f>IF(ISNUMBER(Synthese!AV42)=FALSE,"",ABS($J42-Synthese!AV42)^2*$H42)</f>
        <v>75</v>
      </c>
      <c r="AD42" s="37">
        <f>IF(ISNUMBER(Synthese!AW42)=FALSE,"",ABS($J42-Synthese!AW42)^2*$H42)</f>
        <v>75</v>
      </c>
      <c r="AE42" s="37">
        <f>IF(ISNUMBER(Synthese!AX42)=FALSE,"",ABS($J42-Synthese!AX42)^2*$H42)</f>
        <v>75</v>
      </c>
      <c r="AF42" s="37">
        <f>IF(ISNUMBER(Synthese!AY42)=FALSE,"",ABS($J42-Synthese!AY42)^2*$H42)</f>
        <v>27</v>
      </c>
      <c r="AI42" s="78">
        <f>IF(AND(ISNUMBER(Synthese!AD42)=FALSE,OR(VALUE($H42)=5,VALUE($H42)=10)=FALSE),1,
IF(AND(ISNUMBER(Synthese!AD42)=FALSE,OR(VALUE($H42)=5,VALUE($H42)=10)=TRUE),$AR$3,
IF(AND(VALUE($H42)=5,ABS($J42-Synthese!AD42)&gt;$AM$3)=TRUE,$AI$3,
IF(AND(VALUE($H42)=10,ABS($J42-Synthese!AD42)&gt;$AM$4)=TRUE,$AI$4,
1))))</f>
        <v>1</v>
      </c>
      <c r="AJ42" s="78">
        <f>IF(AND(ISNUMBER(Synthese!AE42)=FALSE,OR(VALUE($H42)=5,VALUE($H42)=10)=FALSE),1,
IF(AND(ISNUMBER(Synthese!AE42)=FALSE,OR(VALUE($H42)=5,VALUE($H42)=10)=TRUE),$AR$3,
IF(AND(VALUE($H42)=5,ABS($J42-Synthese!AE42)&gt;$AM$3)=TRUE,$AI$3,
IF(AND(VALUE($H42)=10,ABS($J42-Synthese!AE42)&gt;$AM$4)=TRUE,$AI$4,
1))))</f>
        <v>1</v>
      </c>
      <c r="AK42" s="78">
        <f>IF(AND(ISNUMBER(Synthese!AF42)=FALSE,OR(VALUE($H42)=5,VALUE($H42)=10)=FALSE),1,
IF(AND(ISNUMBER(Synthese!AF42)=FALSE,OR(VALUE($H42)=5,VALUE($H42)=10)=TRUE),$AR$3,
IF(AND(VALUE($H42)=5,ABS($J42-Synthese!AF42)&gt;$AM$3)=TRUE,$AI$3,
IF(AND(VALUE($H42)=10,ABS($J42-Synthese!AF42)&gt;$AM$4)=TRUE,$AI$4,
1))))</f>
        <v>1</v>
      </c>
      <c r="AL42" s="78">
        <f>IF(AND(ISNUMBER(Synthese!AG42)=FALSE,OR(VALUE($H42)=5,VALUE($H42)=10)=FALSE),1,
IF(AND(ISNUMBER(Synthese!AG42)=FALSE,OR(VALUE($H42)=5,VALUE($H42)=10)=TRUE),$AR$3,
IF(AND(VALUE($H42)=5,ABS($J42-Synthese!AG42)&gt;$AM$3)=TRUE,$AI$3,
IF(AND(VALUE($H42)=10,ABS($J42-Synthese!AG42)&gt;$AM$4)=TRUE,$AI$4,
1))))</f>
        <v>1</v>
      </c>
      <c r="AM42" s="78">
        <f>IF(AND(ISNUMBER(Synthese!AH42)=FALSE,OR(VALUE($H42)=5,VALUE($H42)=10)=FALSE),1,
IF(AND(ISNUMBER(Synthese!AH42)=FALSE,OR(VALUE($H42)=5,VALUE($H42)=10)=TRUE),$AR$3,
IF(AND(VALUE($H42)=5,ABS($J42-Synthese!AH42)&gt;$AM$3)=TRUE,$AI$3,
IF(AND(VALUE($H42)=10,ABS($J42-Synthese!AH42)&gt;$AM$4)=TRUE,$AI$4,
1))))</f>
        <v>1</v>
      </c>
      <c r="AN42" s="78">
        <f>IF(AND(ISNUMBER(Synthese!AI42)=FALSE,OR(VALUE($H42)=5,VALUE($H42)=10)=FALSE),1,
IF(AND(ISNUMBER(Synthese!AI42)=FALSE,OR(VALUE($H42)=5,VALUE($H42)=10)=TRUE),$AR$3,
IF(AND(VALUE($H42)=5,ABS($J42-Synthese!AI42)&gt;$AM$3)=TRUE,$AI$3,
IF(AND(VALUE($H42)=10,ABS($J42-Synthese!AI42)&gt;$AM$4)=TRUE,$AI$4,
1))))</f>
        <v>1</v>
      </c>
      <c r="AO42" s="78">
        <f>IF(AND(ISNUMBER(Synthese!AJ42)=FALSE,OR(VALUE($H42)=5,VALUE($H42)=10)=FALSE),1,
IF(AND(ISNUMBER(Synthese!AJ42)=FALSE,OR(VALUE($H42)=5,VALUE($H42)=10)=TRUE),$AR$3,
IF(AND(VALUE($H42)=5,ABS($J42-Synthese!AJ42)&gt;$AM$3)=TRUE,$AI$3,
IF(AND(VALUE($H42)=10,ABS($J42-Synthese!AJ42)&gt;$AM$4)=TRUE,$AI$4,
1))))</f>
        <v>1</v>
      </c>
      <c r="AP42" s="78">
        <f>IF(AND(ISNUMBER(Synthese!AK42)=FALSE,OR(VALUE($H42)=5,VALUE($H42)=10)=FALSE),1,
IF(AND(ISNUMBER(Synthese!AK42)=FALSE,OR(VALUE($H42)=5,VALUE($H42)=10)=TRUE),$AR$3,
IF(AND(VALUE($H42)=5,ABS($J42-Synthese!AK42)&gt;$AM$3)=TRUE,$AI$3,
IF(AND(VALUE($H42)=10,ABS($J42-Synthese!AK42)&gt;$AM$4)=TRUE,$AI$4,
1))))</f>
        <v>1</v>
      </c>
      <c r="AQ42" s="78">
        <f>IF(AND(ISNUMBER(Synthese!AL42)=FALSE,OR(VALUE($H42)=5,VALUE($H42)=10)=FALSE),1,
IF(AND(ISNUMBER(Synthese!AL42)=FALSE,OR(VALUE($H42)=5,VALUE($H42)=10)=TRUE),$AR$3,
IF(AND(VALUE($H42)=5,ABS($J42-Synthese!AL42)&gt;$AM$3)=TRUE,$AI$3,
IF(AND(VALUE($H42)=10,ABS($J42-Synthese!AL42)&gt;$AM$4)=TRUE,$AI$4,
1))))</f>
        <v>1</v>
      </c>
      <c r="AR42" s="78">
        <f>IF(AND(ISNUMBER(Synthese!AM42)=FALSE,OR(VALUE($H42)=5,VALUE($H42)=10)=FALSE),1,
IF(AND(ISNUMBER(Synthese!AM42)=FALSE,OR(VALUE($H42)=5,VALUE($H42)=10)=TRUE),$AR$3,
IF(AND(VALUE($H42)=5,ABS($J42-Synthese!AM42)&gt;$AM$3)=TRUE,$AI$3,
IF(AND(VALUE($H42)=10,ABS($J42-Synthese!AM42)&gt;$AM$4)=TRUE,$AI$4,
1))))</f>
        <v>1</v>
      </c>
      <c r="AS42" s="78">
        <f>IF(AND(ISNUMBER(Synthese!AN42)=FALSE,OR(VALUE($H42)=5,VALUE($H42)=10)=FALSE),1,
IF(AND(ISNUMBER(Synthese!AN42)=FALSE,OR(VALUE($H42)=5,VALUE($H42)=10)=TRUE),$AR$3,
IF(AND(VALUE($H42)=5,ABS($J42-Synthese!AN42)&gt;$AM$3)=TRUE,$AI$3,
IF(AND(VALUE($H42)=10,ABS($J42-Synthese!AN42)&gt;$AM$4)=TRUE,$AI$4,
1))))</f>
        <v>1</v>
      </c>
      <c r="AT42" s="78">
        <f>IF(AND(ISNUMBER(Synthese!AO42)=FALSE,OR(VALUE($H42)=5,VALUE($H42)=10)=FALSE),1,
IF(AND(ISNUMBER(Synthese!AO42)=FALSE,OR(VALUE($H42)=5,VALUE($H42)=10)=TRUE),$AR$3,
IF(AND(VALUE($H42)=5,ABS($J42-Synthese!AO42)&gt;$AM$3)=TRUE,$AI$3,
IF(AND(VALUE($H42)=10,ABS($J42-Synthese!AO42)&gt;$AM$4)=TRUE,$AI$4,
1))))</f>
        <v>1</v>
      </c>
      <c r="AU42" s="78">
        <f>IF(AND(ISNUMBER(Synthese!AP42)=FALSE,OR(VALUE($H42)=5,VALUE($H42)=10)=FALSE),1,
IF(AND(ISNUMBER(Synthese!AP42)=FALSE,OR(VALUE($H42)=5,VALUE($H42)=10)=TRUE),$AR$3,
IF(AND(VALUE($H42)=5,ABS($J42-Synthese!AP42)&gt;$AM$3)=TRUE,$AI$3,
IF(AND(VALUE($H42)=10,ABS($J42-Synthese!AP42)&gt;$AM$4)=TRUE,$AI$4,
1))))</f>
        <v>1</v>
      </c>
      <c r="AV42" s="78">
        <f>IF(AND(ISNUMBER(Synthese!AQ42)=FALSE,OR(VALUE($H42)=5,VALUE($H42)=10)=FALSE),1,
IF(AND(ISNUMBER(Synthese!AQ42)=FALSE,OR(VALUE($H42)=5,VALUE($H42)=10)=TRUE),$AR$3,
IF(AND(VALUE($H42)=5,ABS($J42-Synthese!AQ42)&gt;$AM$3)=TRUE,$AI$3,
IF(AND(VALUE($H42)=10,ABS($J42-Synthese!AQ42)&gt;$AM$4)=TRUE,$AI$4,
1))))</f>
        <v>1</v>
      </c>
      <c r="AW42" s="78">
        <f>IF(AND(ISNUMBER(Synthese!AR42)=FALSE,OR(VALUE($H42)=5,VALUE($H42)=10)=FALSE),1,
IF(AND(ISNUMBER(Synthese!AR42)=FALSE,OR(VALUE($H42)=5,VALUE($H42)=10)=TRUE),$AR$3,
IF(AND(VALUE($H42)=5,ABS($J42-Synthese!AR42)&gt;$AM$3)=TRUE,$AI$3,
IF(AND(VALUE($H42)=10,ABS($J42-Synthese!AR42)&gt;$AM$4)=TRUE,$AI$4,
1))))</f>
        <v>1</v>
      </c>
      <c r="AX42" s="78">
        <f>IF(AND(ISNUMBER(Synthese!AS42)=FALSE,OR(VALUE($H42)=5,VALUE($H42)=10)=FALSE),1,
IF(AND(ISNUMBER(Synthese!AS42)=FALSE,OR(VALUE($H42)=5,VALUE($H42)=10)=TRUE),$AR$3,
IF(AND(VALUE($H42)=5,ABS($J42-Synthese!AS42)&gt;$AM$3)=TRUE,$AI$3,
IF(AND(VALUE($H42)=10,ABS($J42-Synthese!AS42)&gt;$AM$4)=TRUE,$AI$4,
1))))</f>
        <v>1</v>
      </c>
      <c r="AY42" s="78">
        <f>IF(AND(ISNUMBER(Synthese!AT42)=FALSE,OR(VALUE($H42)=5,VALUE($H42)=10)=FALSE),1,
IF(AND(ISNUMBER(Synthese!AT42)=FALSE,OR(VALUE($H42)=5,VALUE($H42)=10)=TRUE),$AR$3,
IF(AND(VALUE($H42)=5,ABS($J42-Synthese!AT42)&gt;$AM$3)=TRUE,$AI$3,
IF(AND(VALUE($H42)=10,ABS($J42-Synthese!AT42)&gt;$AM$4)=TRUE,$AI$4,
1))))</f>
        <v>1</v>
      </c>
      <c r="AZ42" s="78">
        <f>IF(AND(ISNUMBER(Synthese!AU42)=FALSE,OR(VALUE($H42)=5,VALUE($H42)=10)=FALSE),1,
IF(AND(ISNUMBER(Synthese!AU42)=FALSE,OR(VALUE($H42)=5,VALUE($H42)=10)=TRUE),$AR$3,
IF(AND(VALUE($H42)=5,ABS($J42-Synthese!AU42)&gt;$AM$3)=TRUE,$AI$3,
IF(AND(VALUE($H42)=10,ABS($J42-Synthese!AU42)&gt;$AM$4)=TRUE,$AI$4,
1))))</f>
        <v>1</v>
      </c>
      <c r="BA42" s="78">
        <f>IF(AND(ISNUMBER(Synthese!AV42)=FALSE,OR(VALUE($H42)=5,VALUE($H42)=10)=FALSE),1,
IF(AND(ISNUMBER(Synthese!AV42)=FALSE,OR(VALUE($H42)=5,VALUE($H42)=10)=TRUE),$AR$3,
IF(AND(VALUE($H42)=5,ABS($J42-Synthese!AV42)&gt;$AM$3)=TRUE,$AI$3,
IF(AND(VALUE($H42)=10,ABS($J42-Synthese!AV42)&gt;$AM$4)=TRUE,$AI$4,
1))))</f>
        <v>1</v>
      </c>
      <c r="BB42" s="78">
        <f>IF(AND(ISNUMBER(Synthese!AW42)=FALSE,OR(VALUE($H42)=5,VALUE($H42)=10)=FALSE),1,
IF(AND(ISNUMBER(Synthese!AW42)=FALSE,OR(VALUE($H42)=5,VALUE($H42)=10)=TRUE),$AR$3,
IF(AND(VALUE($H42)=5,ABS($J42-Synthese!AW42)&gt;$AM$3)=TRUE,$AI$3,
IF(AND(VALUE($H42)=10,ABS($J42-Synthese!AW42)&gt;$AM$4)=TRUE,$AI$4,
1))))</f>
        <v>1</v>
      </c>
      <c r="BC42" s="78">
        <f>IF(AND(ISNUMBER(Synthese!AX42)=FALSE,OR(VALUE($H42)=5,VALUE($H42)=10)=FALSE),1,
IF(AND(ISNUMBER(Synthese!AX42)=FALSE,OR(VALUE($H42)=5,VALUE($H42)=10)=TRUE),$AR$3,
IF(AND(VALUE($H42)=5,ABS($J42-Synthese!AX42)&gt;$AM$3)=TRUE,$AI$3,
IF(AND(VALUE($H42)=10,ABS($J42-Synthese!AX42)&gt;$AM$4)=TRUE,$AI$4,
1))))</f>
        <v>1</v>
      </c>
      <c r="BD42" s="78">
        <f>IF(AND(ISNUMBER(Synthese!AY42)=FALSE,OR(VALUE($H42)=5,VALUE($H42)=10)=FALSE),1,
IF(AND(ISNUMBER(Synthese!AY42)=FALSE,OR(VALUE($H42)=5,VALUE($H42)=10)=TRUE),$AR$3,
IF(AND(VALUE($H42)=5,ABS($J42-Synthese!AY42)&gt;$AM$3)=TRUE,$AI$3,
IF(AND(VALUE($H42)=10,ABS($J42-Synthese!AY42)&gt;$AM$4)=TRUE,$AI$4,
1))))</f>
        <v>1</v>
      </c>
    </row>
    <row r="43" spans="1:56" ht="105" x14ac:dyDescent="0.25">
      <c r="A43" s="29" t="s">
        <v>151</v>
      </c>
      <c r="B43" s="17" t="str">
        <f>+Synthese!D43</f>
        <v>Politique carcérale &amp; prisons</v>
      </c>
      <c r="C43" s="24">
        <v>34.200000000000003</v>
      </c>
      <c r="D43" s="11"/>
      <c r="E43" s="15" t="str">
        <f>Synthese!AC43</f>
        <v xml:space="preserve">–5 : Politique ultra‑répressive / “tout‑carcéral”
+5 : Politique décarcérale / justice humaniste
</v>
      </c>
      <c r="F43" s="16" t="str">
        <f>Synthese!AZ43</f>
        <v>–5 / –4 : Un tout‑carcéral incluant construction massive, peines planchers et suppression aménagements.
–3 / –2 : Une fermeté accrue centrée sur récidive, mineurs et efficacité carcérale.
–1 / 0 / +1 : Une pénologie équilibrée alliant contrôle et alternatives faibles.
+3 / +4 : Une politique anticarcérale renforçant alternatives, dignité et prévention.
+5 : Une approche de décarcération prioritaire centrée droits humains et fin des peines courtes.</v>
      </c>
      <c r="G43" s="25" t="str">
        <f>'faire le test'!C50</f>
        <v>03 nécessaire</v>
      </c>
      <c r="H43" s="25" t="str">
        <f t="shared" si="0"/>
        <v>03</v>
      </c>
      <c r="I43" s="76">
        <f t="shared" si="1"/>
        <v>10</v>
      </c>
      <c r="J43" s="38">
        <f>'faire le test'!G50</f>
        <v>0</v>
      </c>
      <c r="K43" s="37">
        <f>IF(ISNUMBER(Synthese!AD43)=FALSE,"",ABS($J43-Synthese!AD43)^2*$H43)</f>
        <v>75</v>
      </c>
      <c r="L43" s="37">
        <f>IF(ISNUMBER(Synthese!AE43)=FALSE,"",ABS($J43-Synthese!AE43)^2*$H43)</f>
        <v>27</v>
      </c>
      <c r="M43" s="37">
        <f>IF(ISNUMBER(Synthese!AF43)=FALSE,"",ABS($J43-Synthese!AF43)^2*$H43)</f>
        <v>48</v>
      </c>
      <c r="N43" s="37" t="str">
        <f>IF(ISNUMBER(Synthese!AG43)=FALSE,"",ABS($J43-Synthese!AG43)^2*$H43)</f>
        <v/>
      </c>
      <c r="O43" s="37" t="str">
        <f>IF(ISNUMBER(Synthese!AH43)=FALSE,"",ABS($J43-Synthese!AH43)^2*$H43)</f>
        <v/>
      </c>
      <c r="P43" s="37">
        <f>IF(ISNUMBER(Synthese!AI43)=FALSE,"",ABS($J43-Synthese!AI43)^2*$H43)</f>
        <v>27</v>
      </c>
      <c r="Q43" s="37">
        <f>IF(ISNUMBER(Synthese!AJ43)=FALSE,"",ABS($J43-Synthese!AJ43)^2*$H43)</f>
        <v>12</v>
      </c>
      <c r="R43" s="37">
        <f>IF(ISNUMBER(Synthese!AK43)=FALSE,"",ABS($J43-Synthese!AK43)^2*$H43)</f>
        <v>27</v>
      </c>
      <c r="S43" s="37">
        <f>IF(ISNUMBER(Synthese!AL43)=FALSE,"",ABS($J43-Synthese!AL43)^2*$H43)</f>
        <v>48</v>
      </c>
      <c r="T43" s="37" t="str">
        <f>IF(ISNUMBER(Synthese!AM43)=FALSE,"",ABS($J43-Synthese!AM43)^2*$H43)</f>
        <v/>
      </c>
      <c r="U43" s="37">
        <f>IF(ISNUMBER(Synthese!AN43)=FALSE,"",ABS($J43-Synthese!AN43)^2*$H43)</f>
        <v>75</v>
      </c>
      <c r="V43" s="37">
        <f>IF(ISNUMBER(Synthese!AO43)=FALSE,"",ABS($J43-Synthese!AO43)^2*$H43)</f>
        <v>48</v>
      </c>
      <c r="W43" s="37" t="str">
        <f>IF(ISNUMBER(Synthese!AP43)=FALSE,"",ABS($J43-Synthese!AP43)^2*$H43)</f>
        <v/>
      </c>
      <c r="X43" s="37">
        <f>IF(ISNUMBER(Synthese!AQ43)=FALSE,"",ABS($J43-Synthese!AQ43)^2*$H43)</f>
        <v>75</v>
      </c>
      <c r="Y43" s="37">
        <f>IF(ISNUMBER(Synthese!AR43)=FALSE,"",ABS($J43-Synthese!AR43)^2*$H43)</f>
        <v>75</v>
      </c>
      <c r="Z43" s="37">
        <f>IF(ISNUMBER(Synthese!AS43)=FALSE,"",ABS($J43-Synthese!AS43)^2*$H43)</f>
        <v>75</v>
      </c>
      <c r="AA43" s="37">
        <f>IF(ISNUMBER(Synthese!AT43)=FALSE,"",ABS($J43-Synthese!AT43)^2*$H43)</f>
        <v>75</v>
      </c>
      <c r="AB43" s="37">
        <f>IF(ISNUMBER(Synthese!AU43)=FALSE,"",ABS($J43-Synthese!AU43)^2*$H43)</f>
        <v>75</v>
      </c>
      <c r="AC43" s="37">
        <f>IF(ISNUMBER(Synthese!AV43)=FALSE,"",ABS($J43-Synthese!AV43)^2*$H43)</f>
        <v>48</v>
      </c>
      <c r="AD43" s="37">
        <f>IF(ISNUMBER(Synthese!AW43)=FALSE,"",ABS($J43-Synthese!AW43)^2*$H43)</f>
        <v>48</v>
      </c>
      <c r="AE43" s="37">
        <f>IF(ISNUMBER(Synthese!AX43)=FALSE,"",ABS($J43-Synthese!AX43)^2*$H43)</f>
        <v>75</v>
      </c>
      <c r="AF43" s="37">
        <f>IF(ISNUMBER(Synthese!AY43)=FALSE,"",ABS($J43-Synthese!AY43)^2*$H43)</f>
        <v>27</v>
      </c>
      <c r="AI43" s="78">
        <f>IF(AND(ISNUMBER(Synthese!AD43)=FALSE,OR(VALUE($H43)=5,VALUE($H43)=10)=FALSE),1,
IF(AND(ISNUMBER(Synthese!AD43)=FALSE,OR(VALUE($H43)=5,VALUE($H43)=10)=TRUE),$AR$3,
IF(AND(VALUE($H43)=5,ABS($J43-Synthese!AD43)&gt;$AM$3)=TRUE,$AI$3,
IF(AND(VALUE($H43)=10,ABS($J43-Synthese!AD43)&gt;$AM$4)=TRUE,$AI$4,
1))))</f>
        <v>1</v>
      </c>
      <c r="AJ43" s="78">
        <f>IF(AND(ISNUMBER(Synthese!AE43)=FALSE,OR(VALUE($H43)=5,VALUE($H43)=10)=FALSE),1,
IF(AND(ISNUMBER(Synthese!AE43)=FALSE,OR(VALUE($H43)=5,VALUE($H43)=10)=TRUE),$AR$3,
IF(AND(VALUE($H43)=5,ABS($J43-Synthese!AE43)&gt;$AM$3)=TRUE,$AI$3,
IF(AND(VALUE($H43)=10,ABS($J43-Synthese!AE43)&gt;$AM$4)=TRUE,$AI$4,
1))))</f>
        <v>1</v>
      </c>
      <c r="AK43" s="78">
        <f>IF(AND(ISNUMBER(Synthese!AF43)=FALSE,OR(VALUE($H43)=5,VALUE($H43)=10)=FALSE),1,
IF(AND(ISNUMBER(Synthese!AF43)=FALSE,OR(VALUE($H43)=5,VALUE($H43)=10)=TRUE),$AR$3,
IF(AND(VALUE($H43)=5,ABS($J43-Synthese!AF43)&gt;$AM$3)=TRUE,$AI$3,
IF(AND(VALUE($H43)=10,ABS($J43-Synthese!AF43)&gt;$AM$4)=TRUE,$AI$4,
1))))</f>
        <v>1</v>
      </c>
      <c r="AL43" s="78">
        <f>IF(AND(ISNUMBER(Synthese!AG43)=FALSE,OR(VALUE($H43)=5,VALUE($H43)=10)=FALSE),1,
IF(AND(ISNUMBER(Synthese!AG43)=FALSE,OR(VALUE($H43)=5,VALUE($H43)=10)=TRUE),$AR$3,
IF(AND(VALUE($H43)=5,ABS($J43-Synthese!AG43)&gt;$AM$3)=TRUE,$AI$3,
IF(AND(VALUE($H43)=10,ABS($J43-Synthese!AG43)&gt;$AM$4)=TRUE,$AI$4,
1))))</f>
        <v>1</v>
      </c>
      <c r="AM43" s="78">
        <f>IF(AND(ISNUMBER(Synthese!AH43)=FALSE,OR(VALUE($H43)=5,VALUE($H43)=10)=FALSE),1,
IF(AND(ISNUMBER(Synthese!AH43)=FALSE,OR(VALUE($H43)=5,VALUE($H43)=10)=TRUE),$AR$3,
IF(AND(VALUE($H43)=5,ABS($J43-Synthese!AH43)&gt;$AM$3)=TRUE,$AI$3,
IF(AND(VALUE($H43)=10,ABS($J43-Synthese!AH43)&gt;$AM$4)=TRUE,$AI$4,
1))))</f>
        <v>1</v>
      </c>
      <c r="AN43" s="78">
        <f>IF(AND(ISNUMBER(Synthese!AI43)=FALSE,OR(VALUE($H43)=5,VALUE($H43)=10)=FALSE),1,
IF(AND(ISNUMBER(Synthese!AI43)=FALSE,OR(VALUE($H43)=5,VALUE($H43)=10)=TRUE),$AR$3,
IF(AND(VALUE($H43)=5,ABS($J43-Synthese!AI43)&gt;$AM$3)=TRUE,$AI$3,
IF(AND(VALUE($H43)=10,ABS($J43-Synthese!AI43)&gt;$AM$4)=TRUE,$AI$4,
1))))</f>
        <v>1</v>
      </c>
      <c r="AO43" s="78">
        <f>IF(AND(ISNUMBER(Synthese!AJ43)=FALSE,OR(VALUE($H43)=5,VALUE($H43)=10)=FALSE),1,
IF(AND(ISNUMBER(Synthese!AJ43)=FALSE,OR(VALUE($H43)=5,VALUE($H43)=10)=TRUE),$AR$3,
IF(AND(VALUE($H43)=5,ABS($J43-Synthese!AJ43)&gt;$AM$3)=TRUE,$AI$3,
IF(AND(VALUE($H43)=10,ABS($J43-Synthese!AJ43)&gt;$AM$4)=TRUE,$AI$4,
1))))</f>
        <v>1</v>
      </c>
      <c r="AP43" s="78">
        <f>IF(AND(ISNUMBER(Synthese!AK43)=FALSE,OR(VALUE($H43)=5,VALUE($H43)=10)=FALSE),1,
IF(AND(ISNUMBER(Synthese!AK43)=FALSE,OR(VALUE($H43)=5,VALUE($H43)=10)=TRUE),$AR$3,
IF(AND(VALUE($H43)=5,ABS($J43-Synthese!AK43)&gt;$AM$3)=TRUE,$AI$3,
IF(AND(VALUE($H43)=10,ABS($J43-Synthese!AK43)&gt;$AM$4)=TRUE,$AI$4,
1))))</f>
        <v>1</v>
      </c>
      <c r="AQ43" s="78">
        <f>IF(AND(ISNUMBER(Synthese!AL43)=FALSE,OR(VALUE($H43)=5,VALUE($H43)=10)=FALSE),1,
IF(AND(ISNUMBER(Synthese!AL43)=FALSE,OR(VALUE($H43)=5,VALUE($H43)=10)=TRUE),$AR$3,
IF(AND(VALUE($H43)=5,ABS($J43-Synthese!AL43)&gt;$AM$3)=TRUE,$AI$3,
IF(AND(VALUE($H43)=10,ABS($J43-Synthese!AL43)&gt;$AM$4)=TRUE,$AI$4,
1))))</f>
        <v>1</v>
      </c>
      <c r="AR43" s="78">
        <f>IF(AND(ISNUMBER(Synthese!AM43)=FALSE,OR(VALUE($H43)=5,VALUE($H43)=10)=FALSE),1,
IF(AND(ISNUMBER(Synthese!AM43)=FALSE,OR(VALUE($H43)=5,VALUE($H43)=10)=TRUE),$AR$3,
IF(AND(VALUE($H43)=5,ABS($J43-Synthese!AM43)&gt;$AM$3)=TRUE,$AI$3,
IF(AND(VALUE($H43)=10,ABS($J43-Synthese!AM43)&gt;$AM$4)=TRUE,$AI$4,
1))))</f>
        <v>1</v>
      </c>
      <c r="AS43" s="78">
        <f>IF(AND(ISNUMBER(Synthese!AN43)=FALSE,OR(VALUE($H43)=5,VALUE($H43)=10)=FALSE),1,
IF(AND(ISNUMBER(Synthese!AN43)=FALSE,OR(VALUE($H43)=5,VALUE($H43)=10)=TRUE),$AR$3,
IF(AND(VALUE($H43)=5,ABS($J43-Synthese!AN43)&gt;$AM$3)=TRUE,$AI$3,
IF(AND(VALUE($H43)=10,ABS($J43-Synthese!AN43)&gt;$AM$4)=TRUE,$AI$4,
1))))</f>
        <v>1</v>
      </c>
      <c r="AT43" s="78">
        <f>IF(AND(ISNUMBER(Synthese!AO43)=FALSE,OR(VALUE($H43)=5,VALUE($H43)=10)=FALSE),1,
IF(AND(ISNUMBER(Synthese!AO43)=FALSE,OR(VALUE($H43)=5,VALUE($H43)=10)=TRUE),$AR$3,
IF(AND(VALUE($H43)=5,ABS($J43-Synthese!AO43)&gt;$AM$3)=TRUE,$AI$3,
IF(AND(VALUE($H43)=10,ABS($J43-Synthese!AO43)&gt;$AM$4)=TRUE,$AI$4,
1))))</f>
        <v>1</v>
      </c>
      <c r="AU43" s="78">
        <f>IF(AND(ISNUMBER(Synthese!AP43)=FALSE,OR(VALUE($H43)=5,VALUE($H43)=10)=FALSE),1,
IF(AND(ISNUMBER(Synthese!AP43)=FALSE,OR(VALUE($H43)=5,VALUE($H43)=10)=TRUE),$AR$3,
IF(AND(VALUE($H43)=5,ABS($J43-Synthese!AP43)&gt;$AM$3)=TRUE,$AI$3,
IF(AND(VALUE($H43)=10,ABS($J43-Synthese!AP43)&gt;$AM$4)=TRUE,$AI$4,
1))))</f>
        <v>1</v>
      </c>
      <c r="AV43" s="78">
        <f>IF(AND(ISNUMBER(Synthese!AQ43)=FALSE,OR(VALUE($H43)=5,VALUE($H43)=10)=FALSE),1,
IF(AND(ISNUMBER(Synthese!AQ43)=FALSE,OR(VALUE($H43)=5,VALUE($H43)=10)=TRUE),$AR$3,
IF(AND(VALUE($H43)=5,ABS($J43-Synthese!AQ43)&gt;$AM$3)=TRUE,$AI$3,
IF(AND(VALUE($H43)=10,ABS($J43-Synthese!AQ43)&gt;$AM$4)=TRUE,$AI$4,
1))))</f>
        <v>1</v>
      </c>
      <c r="AW43" s="78">
        <f>IF(AND(ISNUMBER(Synthese!AR43)=FALSE,OR(VALUE($H43)=5,VALUE($H43)=10)=FALSE),1,
IF(AND(ISNUMBER(Synthese!AR43)=FALSE,OR(VALUE($H43)=5,VALUE($H43)=10)=TRUE),$AR$3,
IF(AND(VALUE($H43)=5,ABS($J43-Synthese!AR43)&gt;$AM$3)=TRUE,$AI$3,
IF(AND(VALUE($H43)=10,ABS($J43-Synthese!AR43)&gt;$AM$4)=TRUE,$AI$4,
1))))</f>
        <v>1</v>
      </c>
      <c r="AX43" s="78">
        <f>IF(AND(ISNUMBER(Synthese!AS43)=FALSE,OR(VALUE($H43)=5,VALUE($H43)=10)=FALSE),1,
IF(AND(ISNUMBER(Synthese!AS43)=FALSE,OR(VALUE($H43)=5,VALUE($H43)=10)=TRUE),$AR$3,
IF(AND(VALUE($H43)=5,ABS($J43-Synthese!AS43)&gt;$AM$3)=TRUE,$AI$3,
IF(AND(VALUE($H43)=10,ABS($J43-Synthese!AS43)&gt;$AM$4)=TRUE,$AI$4,
1))))</f>
        <v>1</v>
      </c>
      <c r="AY43" s="78">
        <f>IF(AND(ISNUMBER(Synthese!AT43)=FALSE,OR(VALUE($H43)=5,VALUE($H43)=10)=FALSE),1,
IF(AND(ISNUMBER(Synthese!AT43)=FALSE,OR(VALUE($H43)=5,VALUE($H43)=10)=TRUE),$AR$3,
IF(AND(VALUE($H43)=5,ABS($J43-Synthese!AT43)&gt;$AM$3)=TRUE,$AI$3,
IF(AND(VALUE($H43)=10,ABS($J43-Synthese!AT43)&gt;$AM$4)=TRUE,$AI$4,
1))))</f>
        <v>1</v>
      </c>
      <c r="AZ43" s="78">
        <f>IF(AND(ISNUMBER(Synthese!AU43)=FALSE,OR(VALUE($H43)=5,VALUE($H43)=10)=FALSE),1,
IF(AND(ISNUMBER(Synthese!AU43)=FALSE,OR(VALUE($H43)=5,VALUE($H43)=10)=TRUE),$AR$3,
IF(AND(VALUE($H43)=5,ABS($J43-Synthese!AU43)&gt;$AM$3)=TRUE,$AI$3,
IF(AND(VALUE($H43)=10,ABS($J43-Synthese!AU43)&gt;$AM$4)=TRUE,$AI$4,
1))))</f>
        <v>1</v>
      </c>
      <c r="BA43" s="78">
        <f>IF(AND(ISNUMBER(Synthese!AV43)=FALSE,OR(VALUE($H43)=5,VALUE($H43)=10)=FALSE),1,
IF(AND(ISNUMBER(Synthese!AV43)=FALSE,OR(VALUE($H43)=5,VALUE($H43)=10)=TRUE),$AR$3,
IF(AND(VALUE($H43)=5,ABS($J43-Synthese!AV43)&gt;$AM$3)=TRUE,$AI$3,
IF(AND(VALUE($H43)=10,ABS($J43-Synthese!AV43)&gt;$AM$4)=TRUE,$AI$4,
1))))</f>
        <v>1</v>
      </c>
      <c r="BB43" s="78">
        <f>IF(AND(ISNUMBER(Synthese!AW43)=FALSE,OR(VALUE($H43)=5,VALUE($H43)=10)=FALSE),1,
IF(AND(ISNUMBER(Synthese!AW43)=FALSE,OR(VALUE($H43)=5,VALUE($H43)=10)=TRUE),$AR$3,
IF(AND(VALUE($H43)=5,ABS($J43-Synthese!AW43)&gt;$AM$3)=TRUE,$AI$3,
IF(AND(VALUE($H43)=10,ABS($J43-Synthese!AW43)&gt;$AM$4)=TRUE,$AI$4,
1))))</f>
        <v>1</v>
      </c>
      <c r="BC43" s="78">
        <f>IF(AND(ISNUMBER(Synthese!AX43)=FALSE,OR(VALUE($H43)=5,VALUE($H43)=10)=FALSE),1,
IF(AND(ISNUMBER(Synthese!AX43)=FALSE,OR(VALUE($H43)=5,VALUE($H43)=10)=TRUE),$AR$3,
IF(AND(VALUE($H43)=5,ABS($J43-Synthese!AX43)&gt;$AM$3)=TRUE,$AI$3,
IF(AND(VALUE($H43)=10,ABS($J43-Synthese!AX43)&gt;$AM$4)=TRUE,$AI$4,
1))))</f>
        <v>1</v>
      </c>
      <c r="BD43" s="78">
        <f>IF(AND(ISNUMBER(Synthese!AY43)=FALSE,OR(VALUE($H43)=5,VALUE($H43)=10)=FALSE),1,
IF(AND(ISNUMBER(Synthese!AY43)=FALSE,OR(VALUE($H43)=5,VALUE($H43)=10)=TRUE),$AR$3,
IF(AND(VALUE($H43)=5,ABS($J43-Synthese!AY43)&gt;$AM$3)=TRUE,$AI$3,
IF(AND(VALUE($H43)=10,ABS($J43-Synthese!AY43)&gt;$AM$4)=TRUE,$AI$4,
1))))</f>
        <v>1</v>
      </c>
    </row>
    <row r="44" spans="1:56" ht="120" x14ac:dyDescent="0.25">
      <c r="A44" s="29" t="s">
        <v>152</v>
      </c>
      <c r="B44" s="17" t="str">
        <f>+Synthese!D44</f>
        <v>Immigration &amp; asile</v>
      </c>
      <c r="C44" s="24">
        <v>35</v>
      </c>
      <c r="D44" s="11"/>
      <c r="E44" s="15" t="str">
        <f>Synthese!AC44</f>
        <v>-5 étant la proposition la plus conservatrice et protectionniste. 
+5 étant la position d'accueil</v>
      </c>
      <c r="F44" s="16" t="str">
        <f>Synthese!AZ44</f>
        <v>–5 / –4 : Une ligne très restrictive centrée sur quotas, expulsions renforcées et priorité nationale.
–3 / –2 : Un contrôle migratoire strict sans remise en cause totale du droit d’asile.
–1 / 0 / +1 : Une approche régulée combinant humanité, fermeté et accueil encadré.
+3 / +4 : Une politique d’accueil solidaire défendant droits humains et protections internationales.
+5 : Une ligne humanitaire forte privilégiant régularisations, accueil élargi et protection des migrants.</v>
      </c>
      <c r="G44" s="25" t="str">
        <f>'faire le test'!C51</f>
        <v>03 nécessaire</v>
      </c>
      <c r="H44" s="25" t="str">
        <f t="shared" si="0"/>
        <v>03</v>
      </c>
      <c r="I44" s="76">
        <f t="shared" si="1"/>
        <v>10</v>
      </c>
      <c r="J44" s="38">
        <f>'faire le test'!G51</f>
        <v>0</v>
      </c>
      <c r="K44" s="37">
        <f>IF(ISNUMBER(Synthese!AD44)=FALSE,"",ABS($J44-Synthese!AD44)^2*$H44)</f>
        <v>75</v>
      </c>
      <c r="L44" s="37">
        <f>IF(ISNUMBER(Synthese!AE44)=FALSE,"",ABS($J44-Synthese!AE44)^2*$H44)</f>
        <v>75</v>
      </c>
      <c r="M44" s="37">
        <f>IF(ISNUMBER(Synthese!AF44)=FALSE,"",ABS($J44-Synthese!AF44)^2*$H44)</f>
        <v>75</v>
      </c>
      <c r="N44" s="37">
        <f>IF(ISNUMBER(Synthese!AG44)=FALSE,"",ABS($J44-Synthese!AG44)^2*$H44)</f>
        <v>3</v>
      </c>
      <c r="O44" s="37">
        <f>IF(ISNUMBER(Synthese!AH44)=FALSE,"",ABS($J44-Synthese!AH44)^2*$H44)</f>
        <v>48</v>
      </c>
      <c r="P44" s="37">
        <f>IF(ISNUMBER(Synthese!AI44)=FALSE,"",ABS($J44-Synthese!AI44)^2*$H44)</f>
        <v>48</v>
      </c>
      <c r="Q44" s="37">
        <f>IF(ISNUMBER(Synthese!AJ44)=FALSE,"",ABS($J44-Synthese!AJ44)^2*$H44)</f>
        <v>48</v>
      </c>
      <c r="R44" s="37">
        <f>IF(ISNUMBER(Synthese!AK44)=FALSE,"",ABS($J44-Synthese!AK44)^2*$H44)</f>
        <v>48</v>
      </c>
      <c r="S44" s="37">
        <f>IF(ISNUMBER(Synthese!AL44)=FALSE,"",ABS($J44-Synthese!AL44)^2*$H44)</f>
        <v>27</v>
      </c>
      <c r="T44" s="37">
        <f>IF(ISNUMBER(Synthese!AM44)=FALSE,"",ABS($J44-Synthese!AM44)^2*$H44)</f>
        <v>48</v>
      </c>
      <c r="U44" s="37">
        <f>IF(ISNUMBER(Synthese!AN44)=FALSE,"",ABS($J44-Synthese!AN44)^2*$H44)</f>
        <v>75</v>
      </c>
      <c r="V44" s="37">
        <f>IF(ISNUMBER(Synthese!AO44)=FALSE,"",ABS($J44-Synthese!AO44)^2*$H44)</f>
        <v>27</v>
      </c>
      <c r="W44" s="37">
        <f>IF(ISNUMBER(Synthese!AP44)=FALSE,"",ABS($J44-Synthese!AP44)^2*$H44)</f>
        <v>3</v>
      </c>
      <c r="X44" s="37">
        <f>IF(ISNUMBER(Synthese!AQ44)=FALSE,"",ABS($J44-Synthese!AQ44)^2*$H44)</f>
        <v>75</v>
      </c>
      <c r="Y44" s="37">
        <f>IF(ISNUMBER(Synthese!AR44)=FALSE,"",ABS($J44-Synthese!AR44)^2*$H44)</f>
        <v>75</v>
      </c>
      <c r="Z44" s="37">
        <f>IF(ISNUMBER(Synthese!AS44)=FALSE,"",ABS($J44-Synthese!AS44)^2*$H44)</f>
        <v>75</v>
      </c>
      <c r="AA44" s="37">
        <f>IF(ISNUMBER(Synthese!AT44)=FALSE,"",ABS($J44-Synthese!AT44)^2*$H44)</f>
        <v>75</v>
      </c>
      <c r="AB44" s="37">
        <f>IF(ISNUMBER(Synthese!AU44)=FALSE,"",ABS($J44-Synthese!AU44)^2*$H44)</f>
        <v>75</v>
      </c>
      <c r="AC44" s="37">
        <f>IF(ISNUMBER(Synthese!AV44)=FALSE,"",ABS($J44-Synthese!AV44)^2*$H44)</f>
        <v>75</v>
      </c>
      <c r="AD44" s="37">
        <f>IF(ISNUMBER(Synthese!AW44)=FALSE,"",ABS($J44-Synthese!AW44)^2*$H44)</f>
        <v>75</v>
      </c>
      <c r="AE44" s="37">
        <f>IF(ISNUMBER(Synthese!AX44)=FALSE,"",ABS($J44-Synthese!AX44)^2*$H44)</f>
        <v>75</v>
      </c>
      <c r="AF44" s="37">
        <f>IF(ISNUMBER(Synthese!AY44)=FALSE,"",ABS($J44-Synthese!AY44)^2*$H44)</f>
        <v>27</v>
      </c>
      <c r="AI44" s="78">
        <f>IF(AND(ISNUMBER(Synthese!AD44)=FALSE,OR(VALUE($H44)=5,VALUE($H44)=10)=FALSE),1,
IF(AND(ISNUMBER(Synthese!AD44)=FALSE,OR(VALUE($H44)=5,VALUE($H44)=10)=TRUE),$AR$3,
IF(AND(VALUE($H44)=5,ABS($J44-Synthese!AD44)&gt;$AM$3)=TRUE,$AI$3,
IF(AND(VALUE($H44)=10,ABS($J44-Synthese!AD44)&gt;$AM$4)=TRUE,$AI$4,
1))))</f>
        <v>1</v>
      </c>
      <c r="AJ44" s="78">
        <f>IF(AND(ISNUMBER(Synthese!AE44)=FALSE,OR(VALUE($H44)=5,VALUE($H44)=10)=FALSE),1,
IF(AND(ISNUMBER(Synthese!AE44)=FALSE,OR(VALUE($H44)=5,VALUE($H44)=10)=TRUE),$AR$3,
IF(AND(VALUE($H44)=5,ABS($J44-Synthese!AE44)&gt;$AM$3)=TRUE,$AI$3,
IF(AND(VALUE($H44)=10,ABS($J44-Synthese!AE44)&gt;$AM$4)=TRUE,$AI$4,
1))))</f>
        <v>1</v>
      </c>
      <c r="AK44" s="78">
        <f>IF(AND(ISNUMBER(Synthese!AF44)=FALSE,OR(VALUE($H44)=5,VALUE($H44)=10)=FALSE),1,
IF(AND(ISNUMBER(Synthese!AF44)=FALSE,OR(VALUE($H44)=5,VALUE($H44)=10)=TRUE),$AR$3,
IF(AND(VALUE($H44)=5,ABS($J44-Synthese!AF44)&gt;$AM$3)=TRUE,$AI$3,
IF(AND(VALUE($H44)=10,ABS($J44-Synthese!AF44)&gt;$AM$4)=TRUE,$AI$4,
1))))</f>
        <v>1</v>
      </c>
      <c r="AL44" s="78">
        <f>IF(AND(ISNUMBER(Synthese!AG44)=FALSE,OR(VALUE($H44)=5,VALUE($H44)=10)=FALSE),1,
IF(AND(ISNUMBER(Synthese!AG44)=FALSE,OR(VALUE($H44)=5,VALUE($H44)=10)=TRUE),$AR$3,
IF(AND(VALUE($H44)=5,ABS($J44-Synthese!AG44)&gt;$AM$3)=TRUE,$AI$3,
IF(AND(VALUE($H44)=10,ABS($J44-Synthese!AG44)&gt;$AM$4)=TRUE,$AI$4,
1))))</f>
        <v>1</v>
      </c>
      <c r="AM44" s="78">
        <f>IF(AND(ISNUMBER(Synthese!AH44)=FALSE,OR(VALUE($H44)=5,VALUE($H44)=10)=FALSE),1,
IF(AND(ISNUMBER(Synthese!AH44)=FALSE,OR(VALUE($H44)=5,VALUE($H44)=10)=TRUE),$AR$3,
IF(AND(VALUE($H44)=5,ABS($J44-Synthese!AH44)&gt;$AM$3)=TRUE,$AI$3,
IF(AND(VALUE($H44)=10,ABS($J44-Synthese!AH44)&gt;$AM$4)=TRUE,$AI$4,
1))))</f>
        <v>1</v>
      </c>
      <c r="AN44" s="78">
        <f>IF(AND(ISNUMBER(Synthese!AI44)=FALSE,OR(VALUE($H44)=5,VALUE($H44)=10)=FALSE),1,
IF(AND(ISNUMBER(Synthese!AI44)=FALSE,OR(VALUE($H44)=5,VALUE($H44)=10)=TRUE),$AR$3,
IF(AND(VALUE($H44)=5,ABS($J44-Synthese!AI44)&gt;$AM$3)=TRUE,$AI$3,
IF(AND(VALUE($H44)=10,ABS($J44-Synthese!AI44)&gt;$AM$4)=TRUE,$AI$4,
1))))</f>
        <v>1</v>
      </c>
      <c r="AO44" s="78">
        <f>IF(AND(ISNUMBER(Synthese!AJ44)=FALSE,OR(VALUE($H44)=5,VALUE($H44)=10)=FALSE),1,
IF(AND(ISNUMBER(Synthese!AJ44)=FALSE,OR(VALUE($H44)=5,VALUE($H44)=10)=TRUE),$AR$3,
IF(AND(VALUE($H44)=5,ABS($J44-Synthese!AJ44)&gt;$AM$3)=TRUE,$AI$3,
IF(AND(VALUE($H44)=10,ABS($J44-Synthese!AJ44)&gt;$AM$4)=TRUE,$AI$4,
1))))</f>
        <v>1</v>
      </c>
      <c r="AP44" s="78">
        <f>IF(AND(ISNUMBER(Synthese!AK44)=FALSE,OR(VALUE($H44)=5,VALUE($H44)=10)=FALSE),1,
IF(AND(ISNUMBER(Synthese!AK44)=FALSE,OR(VALUE($H44)=5,VALUE($H44)=10)=TRUE),$AR$3,
IF(AND(VALUE($H44)=5,ABS($J44-Synthese!AK44)&gt;$AM$3)=TRUE,$AI$3,
IF(AND(VALUE($H44)=10,ABS($J44-Synthese!AK44)&gt;$AM$4)=TRUE,$AI$4,
1))))</f>
        <v>1</v>
      </c>
      <c r="AQ44" s="78">
        <f>IF(AND(ISNUMBER(Synthese!AL44)=FALSE,OR(VALUE($H44)=5,VALUE($H44)=10)=FALSE),1,
IF(AND(ISNUMBER(Synthese!AL44)=FALSE,OR(VALUE($H44)=5,VALUE($H44)=10)=TRUE),$AR$3,
IF(AND(VALUE($H44)=5,ABS($J44-Synthese!AL44)&gt;$AM$3)=TRUE,$AI$3,
IF(AND(VALUE($H44)=10,ABS($J44-Synthese!AL44)&gt;$AM$4)=TRUE,$AI$4,
1))))</f>
        <v>1</v>
      </c>
      <c r="AR44" s="78">
        <f>IF(AND(ISNUMBER(Synthese!AM44)=FALSE,OR(VALUE($H44)=5,VALUE($H44)=10)=FALSE),1,
IF(AND(ISNUMBER(Synthese!AM44)=FALSE,OR(VALUE($H44)=5,VALUE($H44)=10)=TRUE),$AR$3,
IF(AND(VALUE($H44)=5,ABS($J44-Synthese!AM44)&gt;$AM$3)=TRUE,$AI$3,
IF(AND(VALUE($H44)=10,ABS($J44-Synthese!AM44)&gt;$AM$4)=TRUE,$AI$4,
1))))</f>
        <v>1</v>
      </c>
      <c r="AS44" s="78">
        <f>IF(AND(ISNUMBER(Synthese!AN44)=FALSE,OR(VALUE($H44)=5,VALUE($H44)=10)=FALSE),1,
IF(AND(ISNUMBER(Synthese!AN44)=FALSE,OR(VALUE($H44)=5,VALUE($H44)=10)=TRUE),$AR$3,
IF(AND(VALUE($H44)=5,ABS($J44-Synthese!AN44)&gt;$AM$3)=TRUE,$AI$3,
IF(AND(VALUE($H44)=10,ABS($J44-Synthese!AN44)&gt;$AM$4)=TRUE,$AI$4,
1))))</f>
        <v>1</v>
      </c>
      <c r="AT44" s="78">
        <f>IF(AND(ISNUMBER(Synthese!AO44)=FALSE,OR(VALUE($H44)=5,VALUE($H44)=10)=FALSE),1,
IF(AND(ISNUMBER(Synthese!AO44)=FALSE,OR(VALUE($H44)=5,VALUE($H44)=10)=TRUE),$AR$3,
IF(AND(VALUE($H44)=5,ABS($J44-Synthese!AO44)&gt;$AM$3)=TRUE,$AI$3,
IF(AND(VALUE($H44)=10,ABS($J44-Synthese!AO44)&gt;$AM$4)=TRUE,$AI$4,
1))))</f>
        <v>1</v>
      </c>
      <c r="AU44" s="78">
        <f>IF(AND(ISNUMBER(Synthese!AP44)=FALSE,OR(VALUE($H44)=5,VALUE($H44)=10)=FALSE),1,
IF(AND(ISNUMBER(Synthese!AP44)=FALSE,OR(VALUE($H44)=5,VALUE($H44)=10)=TRUE),$AR$3,
IF(AND(VALUE($H44)=5,ABS($J44-Synthese!AP44)&gt;$AM$3)=TRUE,$AI$3,
IF(AND(VALUE($H44)=10,ABS($J44-Synthese!AP44)&gt;$AM$4)=TRUE,$AI$4,
1))))</f>
        <v>1</v>
      </c>
      <c r="AV44" s="78">
        <f>IF(AND(ISNUMBER(Synthese!AQ44)=FALSE,OR(VALUE($H44)=5,VALUE($H44)=10)=FALSE),1,
IF(AND(ISNUMBER(Synthese!AQ44)=FALSE,OR(VALUE($H44)=5,VALUE($H44)=10)=TRUE),$AR$3,
IF(AND(VALUE($H44)=5,ABS($J44-Synthese!AQ44)&gt;$AM$3)=TRUE,$AI$3,
IF(AND(VALUE($H44)=10,ABS($J44-Synthese!AQ44)&gt;$AM$4)=TRUE,$AI$4,
1))))</f>
        <v>1</v>
      </c>
      <c r="AW44" s="78">
        <f>IF(AND(ISNUMBER(Synthese!AR44)=FALSE,OR(VALUE($H44)=5,VALUE($H44)=10)=FALSE),1,
IF(AND(ISNUMBER(Synthese!AR44)=FALSE,OR(VALUE($H44)=5,VALUE($H44)=10)=TRUE),$AR$3,
IF(AND(VALUE($H44)=5,ABS($J44-Synthese!AR44)&gt;$AM$3)=TRUE,$AI$3,
IF(AND(VALUE($H44)=10,ABS($J44-Synthese!AR44)&gt;$AM$4)=TRUE,$AI$4,
1))))</f>
        <v>1</v>
      </c>
      <c r="AX44" s="78">
        <f>IF(AND(ISNUMBER(Synthese!AS44)=FALSE,OR(VALUE($H44)=5,VALUE($H44)=10)=FALSE),1,
IF(AND(ISNUMBER(Synthese!AS44)=FALSE,OR(VALUE($H44)=5,VALUE($H44)=10)=TRUE),$AR$3,
IF(AND(VALUE($H44)=5,ABS($J44-Synthese!AS44)&gt;$AM$3)=TRUE,$AI$3,
IF(AND(VALUE($H44)=10,ABS($J44-Synthese!AS44)&gt;$AM$4)=TRUE,$AI$4,
1))))</f>
        <v>1</v>
      </c>
      <c r="AY44" s="78">
        <f>IF(AND(ISNUMBER(Synthese!AT44)=FALSE,OR(VALUE($H44)=5,VALUE($H44)=10)=FALSE),1,
IF(AND(ISNUMBER(Synthese!AT44)=FALSE,OR(VALUE($H44)=5,VALUE($H44)=10)=TRUE),$AR$3,
IF(AND(VALUE($H44)=5,ABS($J44-Synthese!AT44)&gt;$AM$3)=TRUE,$AI$3,
IF(AND(VALUE($H44)=10,ABS($J44-Synthese!AT44)&gt;$AM$4)=TRUE,$AI$4,
1))))</f>
        <v>1</v>
      </c>
      <c r="AZ44" s="78">
        <f>IF(AND(ISNUMBER(Synthese!AU44)=FALSE,OR(VALUE($H44)=5,VALUE($H44)=10)=FALSE),1,
IF(AND(ISNUMBER(Synthese!AU44)=FALSE,OR(VALUE($H44)=5,VALUE($H44)=10)=TRUE),$AR$3,
IF(AND(VALUE($H44)=5,ABS($J44-Synthese!AU44)&gt;$AM$3)=TRUE,$AI$3,
IF(AND(VALUE($H44)=10,ABS($J44-Synthese!AU44)&gt;$AM$4)=TRUE,$AI$4,
1))))</f>
        <v>1</v>
      </c>
      <c r="BA44" s="78">
        <f>IF(AND(ISNUMBER(Synthese!AV44)=FALSE,OR(VALUE($H44)=5,VALUE($H44)=10)=FALSE),1,
IF(AND(ISNUMBER(Synthese!AV44)=FALSE,OR(VALUE($H44)=5,VALUE($H44)=10)=TRUE),$AR$3,
IF(AND(VALUE($H44)=5,ABS($J44-Synthese!AV44)&gt;$AM$3)=TRUE,$AI$3,
IF(AND(VALUE($H44)=10,ABS($J44-Synthese!AV44)&gt;$AM$4)=TRUE,$AI$4,
1))))</f>
        <v>1</v>
      </c>
      <c r="BB44" s="78">
        <f>IF(AND(ISNUMBER(Synthese!AW44)=FALSE,OR(VALUE($H44)=5,VALUE($H44)=10)=FALSE),1,
IF(AND(ISNUMBER(Synthese!AW44)=FALSE,OR(VALUE($H44)=5,VALUE($H44)=10)=TRUE),$AR$3,
IF(AND(VALUE($H44)=5,ABS($J44-Synthese!AW44)&gt;$AM$3)=TRUE,$AI$3,
IF(AND(VALUE($H44)=10,ABS($J44-Synthese!AW44)&gt;$AM$4)=TRUE,$AI$4,
1))))</f>
        <v>1</v>
      </c>
      <c r="BC44" s="78">
        <f>IF(AND(ISNUMBER(Synthese!AX44)=FALSE,OR(VALUE($H44)=5,VALUE($H44)=10)=FALSE),1,
IF(AND(ISNUMBER(Synthese!AX44)=FALSE,OR(VALUE($H44)=5,VALUE($H44)=10)=TRUE),$AR$3,
IF(AND(VALUE($H44)=5,ABS($J44-Synthese!AX44)&gt;$AM$3)=TRUE,$AI$3,
IF(AND(VALUE($H44)=10,ABS($J44-Synthese!AX44)&gt;$AM$4)=TRUE,$AI$4,
1))))</f>
        <v>1</v>
      </c>
      <c r="BD44" s="78">
        <f>IF(AND(ISNUMBER(Synthese!AY44)=FALSE,OR(VALUE($H44)=5,VALUE($H44)=10)=FALSE),1,
IF(AND(ISNUMBER(Synthese!AY44)=FALSE,OR(VALUE($H44)=5,VALUE($H44)=10)=TRUE),$AR$3,
IF(AND(VALUE($H44)=5,ABS($J44-Synthese!AY44)&gt;$AM$3)=TRUE,$AI$3,
IF(AND(VALUE($H44)=10,ABS($J44-Synthese!AY44)&gt;$AM$4)=TRUE,$AI$4,
1))))</f>
        <v>1</v>
      </c>
    </row>
    <row r="45" spans="1:56" ht="105" x14ac:dyDescent="0.25">
      <c r="A45" s="29" t="s">
        <v>153</v>
      </c>
      <c r="B45" s="17" t="str">
        <f>+Synthese!D45</f>
        <v>Financement des armées françaises</v>
      </c>
      <c r="C45" s="24">
        <v>37</v>
      </c>
      <c r="D45" s="11"/>
      <c r="E45" s="15" t="str">
        <f>Synthese!AC45</f>
        <v>–5 : Ligne anti‑militariste / désengagement
+5 : Ligne réarmement / souveraineté militaire</v>
      </c>
      <c r="F45" s="16" t="str">
        <f>Synthese!AZ45</f>
        <v>–5 / –4 : Une réduction des dépenses militaires ou opposition aux engagements extérieurs.
–3 / –2 : Une défense prudente privilégiant diplomatie et maîtrise du budget.
–1 / 0 / +1 : Un effort modéré conciliant défense nationale et équilibre budgétaire.
+3 / +4 : Un renforcement clair des capacités militaires et de l’effort de défense.
+5 : Un réarmement massif incluant dissuasion, industrie militaire et augmentation continue du budget.</v>
      </c>
      <c r="G45" s="25" t="str">
        <f>'faire le test'!C52</f>
        <v>03 nécessaire</v>
      </c>
      <c r="H45" s="25" t="str">
        <f t="shared" si="0"/>
        <v>03</v>
      </c>
      <c r="I45" s="76">
        <f t="shared" si="1"/>
        <v>10</v>
      </c>
      <c r="J45" s="38">
        <f>'faire le test'!G52</f>
        <v>0</v>
      </c>
      <c r="K45" s="37">
        <f>IF(ISNUMBER(Synthese!AD45)=FALSE,"",ABS($J45-Synthese!AD45)^2*$H45)</f>
        <v>75</v>
      </c>
      <c r="L45" s="37" t="str">
        <f>IF(ISNUMBER(Synthese!AE45)=FALSE,"",ABS($J45-Synthese!AE45)^2*$H45)</f>
        <v/>
      </c>
      <c r="M45" s="37">
        <f>IF(ISNUMBER(Synthese!AF45)=FALSE,"",ABS($J45-Synthese!AF45)^2*$H45)</f>
        <v>0</v>
      </c>
      <c r="N45" s="37" t="str">
        <f>IF(ISNUMBER(Synthese!AG45)=FALSE,"",ABS($J45-Synthese!AG45)^2*$H45)</f>
        <v/>
      </c>
      <c r="O45" s="37">
        <f>IF(ISNUMBER(Synthese!AH45)=FALSE,"",ABS($J45-Synthese!AH45)^2*$H45)</f>
        <v>12</v>
      </c>
      <c r="P45" s="37">
        <f>IF(ISNUMBER(Synthese!AI45)=FALSE,"",ABS($J45-Synthese!AI45)^2*$H45)</f>
        <v>27</v>
      </c>
      <c r="Q45" s="37">
        <f>IF(ISNUMBER(Synthese!AJ45)=FALSE,"",ABS($J45-Synthese!AJ45)^2*$H45)</f>
        <v>27</v>
      </c>
      <c r="R45" s="37">
        <f>IF(ISNUMBER(Synthese!AK45)=FALSE,"",ABS($J45-Synthese!AK45)^2*$H45)</f>
        <v>27</v>
      </c>
      <c r="S45" s="37">
        <f>IF(ISNUMBER(Synthese!AL45)=FALSE,"",ABS($J45-Synthese!AL45)^2*$H45)</f>
        <v>12</v>
      </c>
      <c r="T45" s="37">
        <f>IF(ISNUMBER(Synthese!AM45)=FALSE,"",ABS($J45-Synthese!AM45)^2*$H45)</f>
        <v>48</v>
      </c>
      <c r="U45" s="37">
        <f>IF(ISNUMBER(Synthese!AN45)=FALSE,"",ABS($J45-Synthese!AN45)^2*$H45)</f>
        <v>75</v>
      </c>
      <c r="V45" s="37">
        <f>IF(ISNUMBER(Synthese!AO45)=FALSE,"",ABS($J45-Synthese!AO45)^2*$H45)</f>
        <v>48</v>
      </c>
      <c r="W45" s="37">
        <f>IF(ISNUMBER(Synthese!AP45)=FALSE,"",ABS($J45-Synthese!AP45)^2*$H45)</f>
        <v>12</v>
      </c>
      <c r="X45" s="37">
        <f>IF(ISNUMBER(Synthese!AQ45)=FALSE,"",ABS($J45-Synthese!AQ45)^2*$H45)</f>
        <v>75</v>
      </c>
      <c r="Y45" s="37">
        <f>IF(ISNUMBER(Synthese!AR45)=FALSE,"",ABS($J45-Synthese!AR45)^2*$H45)</f>
        <v>75</v>
      </c>
      <c r="Z45" s="37">
        <f>IF(ISNUMBER(Synthese!AS45)=FALSE,"",ABS($J45-Synthese!AS45)^2*$H45)</f>
        <v>75</v>
      </c>
      <c r="AA45" s="37">
        <f>IF(ISNUMBER(Synthese!AT45)=FALSE,"",ABS($J45-Synthese!AT45)^2*$H45)</f>
        <v>75</v>
      </c>
      <c r="AB45" s="37">
        <f>IF(ISNUMBER(Synthese!AU45)=FALSE,"",ABS($J45-Synthese!AU45)^2*$H45)</f>
        <v>75</v>
      </c>
      <c r="AC45" s="37">
        <f>IF(ISNUMBER(Synthese!AV45)=FALSE,"",ABS($J45-Synthese!AV45)^2*$H45)</f>
        <v>48</v>
      </c>
      <c r="AD45" s="37">
        <f>IF(ISNUMBER(Synthese!AW45)=FALSE,"",ABS($J45-Synthese!AW45)^2*$H45)</f>
        <v>48</v>
      </c>
      <c r="AE45" s="37">
        <f>IF(ISNUMBER(Synthese!AX45)=FALSE,"",ABS($J45-Synthese!AX45)^2*$H45)</f>
        <v>75</v>
      </c>
      <c r="AF45" s="37">
        <f>IF(ISNUMBER(Synthese!AY45)=FALSE,"",ABS($J45-Synthese!AY45)^2*$H45)</f>
        <v>48</v>
      </c>
      <c r="AI45" s="78">
        <f>IF(AND(ISNUMBER(Synthese!AD45)=FALSE,OR(VALUE($H45)=5,VALUE($H45)=10)=FALSE),1,
IF(AND(ISNUMBER(Synthese!AD45)=FALSE,OR(VALUE($H45)=5,VALUE($H45)=10)=TRUE),$AR$3,
IF(AND(VALUE($H45)=5,ABS($J45-Synthese!AD45)&gt;$AM$3)=TRUE,$AI$3,
IF(AND(VALUE($H45)=10,ABS($J45-Synthese!AD45)&gt;$AM$4)=TRUE,$AI$4,
1))))</f>
        <v>1</v>
      </c>
      <c r="AJ45" s="78">
        <f>IF(AND(ISNUMBER(Synthese!AE45)=FALSE,OR(VALUE($H45)=5,VALUE($H45)=10)=FALSE),1,
IF(AND(ISNUMBER(Synthese!AE45)=FALSE,OR(VALUE($H45)=5,VALUE($H45)=10)=TRUE),$AR$3,
IF(AND(VALUE($H45)=5,ABS($J45-Synthese!AE45)&gt;$AM$3)=TRUE,$AI$3,
IF(AND(VALUE($H45)=10,ABS($J45-Synthese!AE45)&gt;$AM$4)=TRUE,$AI$4,
1))))</f>
        <v>1</v>
      </c>
      <c r="AK45" s="78">
        <f>IF(AND(ISNUMBER(Synthese!AF45)=FALSE,OR(VALUE($H45)=5,VALUE($H45)=10)=FALSE),1,
IF(AND(ISNUMBER(Synthese!AF45)=FALSE,OR(VALUE($H45)=5,VALUE($H45)=10)=TRUE),$AR$3,
IF(AND(VALUE($H45)=5,ABS($J45-Synthese!AF45)&gt;$AM$3)=TRUE,$AI$3,
IF(AND(VALUE($H45)=10,ABS($J45-Synthese!AF45)&gt;$AM$4)=TRUE,$AI$4,
1))))</f>
        <v>1</v>
      </c>
      <c r="AL45" s="78">
        <f>IF(AND(ISNUMBER(Synthese!AG45)=FALSE,OR(VALUE($H45)=5,VALUE($H45)=10)=FALSE),1,
IF(AND(ISNUMBER(Synthese!AG45)=FALSE,OR(VALUE($H45)=5,VALUE($H45)=10)=TRUE),$AR$3,
IF(AND(VALUE($H45)=5,ABS($J45-Synthese!AG45)&gt;$AM$3)=TRUE,$AI$3,
IF(AND(VALUE($H45)=10,ABS($J45-Synthese!AG45)&gt;$AM$4)=TRUE,$AI$4,
1))))</f>
        <v>1</v>
      </c>
      <c r="AM45" s="78">
        <f>IF(AND(ISNUMBER(Synthese!AH45)=FALSE,OR(VALUE($H45)=5,VALUE($H45)=10)=FALSE),1,
IF(AND(ISNUMBER(Synthese!AH45)=FALSE,OR(VALUE($H45)=5,VALUE($H45)=10)=TRUE),$AR$3,
IF(AND(VALUE($H45)=5,ABS($J45-Synthese!AH45)&gt;$AM$3)=TRUE,$AI$3,
IF(AND(VALUE($H45)=10,ABS($J45-Synthese!AH45)&gt;$AM$4)=TRUE,$AI$4,
1))))</f>
        <v>1</v>
      </c>
      <c r="AN45" s="78">
        <f>IF(AND(ISNUMBER(Synthese!AI45)=FALSE,OR(VALUE($H45)=5,VALUE($H45)=10)=FALSE),1,
IF(AND(ISNUMBER(Synthese!AI45)=FALSE,OR(VALUE($H45)=5,VALUE($H45)=10)=TRUE),$AR$3,
IF(AND(VALUE($H45)=5,ABS($J45-Synthese!AI45)&gt;$AM$3)=TRUE,$AI$3,
IF(AND(VALUE($H45)=10,ABS($J45-Synthese!AI45)&gt;$AM$4)=TRUE,$AI$4,
1))))</f>
        <v>1</v>
      </c>
      <c r="AO45" s="78">
        <f>IF(AND(ISNUMBER(Synthese!AJ45)=FALSE,OR(VALUE($H45)=5,VALUE($H45)=10)=FALSE),1,
IF(AND(ISNUMBER(Synthese!AJ45)=FALSE,OR(VALUE($H45)=5,VALUE($H45)=10)=TRUE),$AR$3,
IF(AND(VALUE($H45)=5,ABS($J45-Synthese!AJ45)&gt;$AM$3)=TRUE,$AI$3,
IF(AND(VALUE($H45)=10,ABS($J45-Synthese!AJ45)&gt;$AM$4)=TRUE,$AI$4,
1))))</f>
        <v>1</v>
      </c>
      <c r="AP45" s="78">
        <f>IF(AND(ISNUMBER(Synthese!AK45)=FALSE,OR(VALUE($H45)=5,VALUE($H45)=10)=FALSE),1,
IF(AND(ISNUMBER(Synthese!AK45)=FALSE,OR(VALUE($H45)=5,VALUE($H45)=10)=TRUE),$AR$3,
IF(AND(VALUE($H45)=5,ABS($J45-Synthese!AK45)&gt;$AM$3)=TRUE,$AI$3,
IF(AND(VALUE($H45)=10,ABS($J45-Synthese!AK45)&gt;$AM$4)=TRUE,$AI$4,
1))))</f>
        <v>1</v>
      </c>
      <c r="AQ45" s="78">
        <f>IF(AND(ISNUMBER(Synthese!AL45)=FALSE,OR(VALUE($H45)=5,VALUE($H45)=10)=FALSE),1,
IF(AND(ISNUMBER(Synthese!AL45)=FALSE,OR(VALUE($H45)=5,VALUE($H45)=10)=TRUE),$AR$3,
IF(AND(VALUE($H45)=5,ABS($J45-Synthese!AL45)&gt;$AM$3)=TRUE,$AI$3,
IF(AND(VALUE($H45)=10,ABS($J45-Synthese!AL45)&gt;$AM$4)=TRUE,$AI$4,
1))))</f>
        <v>1</v>
      </c>
      <c r="AR45" s="78">
        <f>IF(AND(ISNUMBER(Synthese!AM45)=FALSE,OR(VALUE($H45)=5,VALUE($H45)=10)=FALSE),1,
IF(AND(ISNUMBER(Synthese!AM45)=FALSE,OR(VALUE($H45)=5,VALUE($H45)=10)=TRUE),$AR$3,
IF(AND(VALUE($H45)=5,ABS($J45-Synthese!AM45)&gt;$AM$3)=TRUE,$AI$3,
IF(AND(VALUE($H45)=10,ABS($J45-Synthese!AM45)&gt;$AM$4)=TRUE,$AI$4,
1))))</f>
        <v>1</v>
      </c>
      <c r="AS45" s="78">
        <f>IF(AND(ISNUMBER(Synthese!AN45)=FALSE,OR(VALUE($H45)=5,VALUE($H45)=10)=FALSE),1,
IF(AND(ISNUMBER(Synthese!AN45)=FALSE,OR(VALUE($H45)=5,VALUE($H45)=10)=TRUE),$AR$3,
IF(AND(VALUE($H45)=5,ABS($J45-Synthese!AN45)&gt;$AM$3)=TRUE,$AI$3,
IF(AND(VALUE($H45)=10,ABS($J45-Synthese!AN45)&gt;$AM$4)=TRUE,$AI$4,
1))))</f>
        <v>1</v>
      </c>
      <c r="AT45" s="78">
        <f>IF(AND(ISNUMBER(Synthese!AO45)=FALSE,OR(VALUE($H45)=5,VALUE($H45)=10)=FALSE),1,
IF(AND(ISNUMBER(Synthese!AO45)=FALSE,OR(VALUE($H45)=5,VALUE($H45)=10)=TRUE),$AR$3,
IF(AND(VALUE($H45)=5,ABS($J45-Synthese!AO45)&gt;$AM$3)=TRUE,$AI$3,
IF(AND(VALUE($H45)=10,ABS($J45-Synthese!AO45)&gt;$AM$4)=TRUE,$AI$4,
1))))</f>
        <v>1</v>
      </c>
      <c r="AU45" s="78">
        <f>IF(AND(ISNUMBER(Synthese!AP45)=FALSE,OR(VALUE($H45)=5,VALUE($H45)=10)=FALSE),1,
IF(AND(ISNUMBER(Synthese!AP45)=FALSE,OR(VALUE($H45)=5,VALUE($H45)=10)=TRUE),$AR$3,
IF(AND(VALUE($H45)=5,ABS($J45-Synthese!AP45)&gt;$AM$3)=TRUE,$AI$3,
IF(AND(VALUE($H45)=10,ABS($J45-Synthese!AP45)&gt;$AM$4)=TRUE,$AI$4,
1))))</f>
        <v>1</v>
      </c>
      <c r="AV45" s="78">
        <f>IF(AND(ISNUMBER(Synthese!AQ45)=FALSE,OR(VALUE($H45)=5,VALUE($H45)=10)=FALSE),1,
IF(AND(ISNUMBER(Synthese!AQ45)=FALSE,OR(VALUE($H45)=5,VALUE($H45)=10)=TRUE),$AR$3,
IF(AND(VALUE($H45)=5,ABS($J45-Synthese!AQ45)&gt;$AM$3)=TRUE,$AI$3,
IF(AND(VALUE($H45)=10,ABS($J45-Synthese!AQ45)&gt;$AM$4)=TRUE,$AI$4,
1))))</f>
        <v>1</v>
      </c>
      <c r="AW45" s="78">
        <f>IF(AND(ISNUMBER(Synthese!AR45)=FALSE,OR(VALUE($H45)=5,VALUE($H45)=10)=FALSE),1,
IF(AND(ISNUMBER(Synthese!AR45)=FALSE,OR(VALUE($H45)=5,VALUE($H45)=10)=TRUE),$AR$3,
IF(AND(VALUE($H45)=5,ABS($J45-Synthese!AR45)&gt;$AM$3)=TRUE,$AI$3,
IF(AND(VALUE($H45)=10,ABS($J45-Synthese!AR45)&gt;$AM$4)=TRUE,$AI$4,
1))))</f>
        <v>1</v>
      </c>
      <c r="AX45" s="78">
        <f>IF(AND(ISNUMBER(Synthese!AS45)=FALSE,OR(VALUE($H45)=5,VALUE($H45)=10)=FALSE),1,
IF(AND(ISNUMBER(Synthese!AS45)=FALSE,OR(VALUE($H45)=5,VALUE($H45)=10)=TRUE),$AR$3,
IF(AND(VALUE($H45)=5,ABS($J45-Synthese!AS45)&gt;$AM$3)=TRUE,$AI$3,
IF(AND(VALUE($H45)=10,ABS($J45-Synthese!AS45)&gt;$AM$4)=TRUE,$AI$4,
1))))</f>
        <v>1</v>
      </c>
      <c r="AY45" s="78">
        <f>IF(AND(ISNUMBER(Synthese!AT45)=FALSE,OR(VALUE($H45)=5,VALUE($H45)=10)=FALSE),1,
IF(AND(ISNUMBER(Synthese!AT45)=FALSE,OR(VALUE($H45)=5,VALUE($H45)=10)=TRUE),$AR$3,
IF(AND(VALUE($H45)=5,ABS($J45-Synthese!AT45)&gt;$AM$3)=TRUE,$AI$3,
IF(AND(VALUE($H45)=10,ABS($J45-Synthese!AT45)&gt;$AM$4)=TRUE,$AI$4,
1))))</f>
        <v>1</v>
      </c>
      <c r="AZ45" s="78">
        <f>IF(AND(ISNUMBER(Synthese!AU45)=FALSE,OR(VALUE($H45)=5,VALUE($H45)=10)=FALSE),1,
IF(AND(ISNUMBER(Synthese!AU45)=FALSE,OR(VALUE($H45)=5,VALUE($H45)=10)=TRUE),$AR$3,
IF(AND(VALUE($H45)=5,ABS($J45-Synthese!AU45)&gt;$AM$3)=TRUE,$AI$3,
IF(AND(VALUE($H45)=10,ABS($J45-Synthese!AU45)&gt;$AM$4)=TRUE,$AI$4,
1))))</f>
        <v>1</v>
      </c>
      <c r="BA45" s="78">
        <f>IF(AND(ISNUMBER(Synthese!AV45)=FALSE,OR(VALUE($H45)=5,VALUE($H45)=10)=FALSE),1,
IF(AND(ISNUMBER(Synthese!AV45)=FALSE,OR(VALUE($H45)=5,VALUE($H45)=10)=TRUE),$AR$3,
IF(AND(VALUE($H45)=5,ABS($J45-Synthese!AV45)&gt;$AM$3)=TRUE,$AI$3,
IF(AND(VALUE($H45)=10,ABS($J45-Synthese!AV45)&gt;$AM$4)=TRUE,$AI$4,
1))))</f>
        <v>1</v>
      </c>
      <c r="BB45" s="78">
        <f>IF(AND(ISNUMBER(Synthese!AW45)=FALSE,OR(VALUE($H45)=5,VALUE($H45)=10)=FALSE),1,
IF(AND(ISNUMBER(Synthese!AW45)=FALSE,OR(VALUE($H45)=5,VALUE($H45)=10)=TRUE),$AR$3,
IF(AND(VALUE($H45)=5,ABS($J45-Synthese!AW45)&gt;$AM$3)=TRUE,$AI$3,
IF(AND(VALUE($H45)=10,ABS($J45-Synthese!AW45)&gt;$AM$4)=TRUE,$AI$4,
1))))</f>
        <v>1</v>
      </c>
      <c r="BC45" s="78">
        <f>IF(AND(ISNUMBER(Synthese!AX45)=FALSE,OR(VALUE($H45)=5,VALUE($H45)=10)=FALSE),1,
IF(AND(ISNUMBER(Synthese!AX45)=FALSE,OR(VALUE($H45)=5,VALUE($H45)=10)=TRUE),$AR$3,
IF(AND(VALUE($H45)=5,ABS($J45-Synthese!AX45)&gt;$AM$3)=TRUE,$AI$3,
IF(AND(VALUE($H45)=10,ABS($J45-Synthese!AX45)&gt;$AM$4)=TRUE,$AI$4,
1))))</f>
        <v>1</v>
      </c>
      <c r="BD45" s="78">
        <f>IF(AND(ISNUMBER(Synthese!AY45)=FALSE,OR(VALUE($H45)=5,VALUE($H45)=10)=FALSE),1,
IF(AND(ISNUMBER(Synthese!AY45)=FALSE,OR(VALUE($H45)=5,VALUE($H45)=10)=TRUE),$AR$3,
IF(AND(VALUE($H45)=5,ABS($J45-Synthese!AY45)&gt;$AM$3)=TRUE,$AI$3,
IF(AND(VALUE($H45)=10,ABS($J45-Synthese!AY45)&gt;$AM$4)=TRUE,$AI$4,
1))))</f>
        <v>1</v>
      </c>
    </row>
    <row r="46" spans="1:56" ht="75" x14ac:dyDescent="0.25">
      <c r="A46" s="29" t="s">
        <v>153</v>
      </c>
      <c r="B46" s="17" t="str">
        <f>+Synthese!D46</f>
        <v>OTAN</v>
      </c>
      <c r="C46" s="24">
        <v>37.1</v>
      </c>
      <c r="D46" s="11"/>
      <c r="E46" s="15" t="str">
        <f>Synthese!AC46</f>
        <v>–5 : Rupture totale / sortie
+5 : Alignement occidental fort / OTAN centrale
0 : Position intermédiaire</v>
      </c>
      <c r="F46" s="16" t="str">
        <f>Synthese!AZ46</f>
        <v>–5 / –4 : Une sortie totale de l’OTAN et une stratégie non‑alignée radicale.
–3 / –2 : Une forte critique de l’OTAN sans volonté immédiate de rupture.
–1 / 0 / +1 : Un maintien prudent dans l’Alliance avec autonomie stratégique accrue.
+3 / +4 : Un soutien solide à l’OTAN dans un cadre européen renforcé.
+5 : Un alignement occidental ferme faisant de l’OTAN le pilier de la sécurité.</v>
      </c>
      <c r="G46" s="25" t="str">
        <f>'faire le test'!C53</f>
        <v>03 nécessaire</v>
      </c>
      <c r="H46" s="25" t="str">
        <f t="shared" si="0"/>
        <v>03</v>
      </c>
      <c r="I46" s="76">
        <f t="shared" si="1"/>
        <v>10</v>
      </c>
      <c r="J46" s="38">
        <f>'faire le test'!G53</f>
        <v>0</v>
      </c>
      <c r="K46" s="37">
        <f>IF(ISNUMBER(Synthese!AD46)=FALSE,"",ABS($J46-Synthese!AD46)^2*$H46)</f>
        <v>75</v>
      </c>
      <c r="L46" s="37">
        <f>IF(ISNUMBER(Synthese!AE46)=FALSE,"",ABS($J46-Synthese!AE46)^2*$H46)</f>
        <v>48</v>
      </c>
      <c r="M46" s="37">
        <f>IF(ISNUMBER(Synthese!AF46)=FALSE,"",ABS($J46-Synthese!AF46)^2*$H46)</f>
        <v>48</v>
      </c>
      <c r="N46" s="37">
        <f>IF(ISNUMBER(Synthese!AG46)=FALSE,"",ABS($J46-Synthese!AG46)^2*$H46)</f>
        <v>12</v>
      </c>
      <c r="O46" s="37">
        <f>IF(ISNUMBER(Synthese!AH46)=FALSE,"",ABS($J46-Synthese!AH46)^2*$H46)</f>
        <v>75</v>
      </c>
      <c r="P46" s="37">
        <f>IF(ISNUMBER(Synthese!AI46)=FALSE,"",ABS($J46-Synthese!AI46)^2*$H46)</f>
        <v>12</v>
      </c>
      <c r="Q46" s="37">
        <f>IF(ISNUMBER(Synthese!AJ46)=FALSE,"",ABS($J46-Synthese!AJ46)^2*$H46)</f>
        <v>12</v>
      </c>
      <c r="R46" s="37">
        <f>IF(ISNUMBER(Synthese!AK46)=FALSE,"",ABS($J46-Synthese!AK46)^2*$H46)</f>
        <v>12</v>
      </c>
      <c r="S46" s="37">
        <f>IF(ISNUMBER(Synthese!AL46)=FALSE,"",ABS($J46-Synthese!AL46)^2*$H46)</f>
        <v>3</v>
      </c>
      <c r="T46" s="37">
        <f>IF(ISNUMBER(Synthese!AM46)=FALSE,"",ABS($J46-Synthese!AM46)^2*$H46)</f>
        <v>12</v>
      </c>
      <c r="U46" s="37">
        <f>IF(ISNUMBER(Synthese!AN46)=FALSE,"",ABS($J46-Synthese!AN46)^2*$H46)</f>
        <v>75</v>
      </c>
      <c r="V46" s="37">
        <f>IF(ISNUMBER(Synthese!AO46)=FALSE,"",ABS($J46-Synthese!AO46)^2*$H46)</f>
        <v>3</v>
      </c>
      <c r="W46" s="37">
        <f>IF(ISNUMBER(Synthese!AP46)=FALSE,"",ABS($J46-Synthese!AP46)^2*$H46)</f>
        <v>27</v>
      </c>
      <c r="X46" s="37">
        <f>IF(ISNUMBER(Synthese!AQ46)=FALSE,"",ABS($J46-Synthese!AQ46)^2*$H46)</f>
        <v>75</v>
      </c>
      <c r="Y46" s="37">
        <f>IF(ISNUMBER(Synthese!AR46)=FALSE,"",ABS($J46-Synthese!AR46)^2*$H46)</f>
        <v>75</v>
      </c>
      <c r="Z46" s="37">
        <f>IF(ISNUMBER(Synthese!AS46)=FALSE,"",ABS($J46-Synthese!AS46)^2*$H46)</f>
        <v>75</v>
      </c>
      <c r="AA46" s="37">
        <f>IF(ISNUMBER(Synthese!AT46)=FALSE,"",ABS($J46-Synthese!AT46)^2*$H46)</f>
        <v>27</v>
      </c>
      <c r="AB46" s="37">
        <f>IF(ISNUMBER(Synthese!AU46)=FALSE,"",ABS($J46-Synthese!AU46)^2*$H46)</f>
        <v>27</v>
      </c>
      <c r="AC46" s="37">
        <f>IF(ISNUMBER(Synthese!AV46)=FALSE,"",ABS($J46-Synthese!AV46)^2*$H46)</f>
        <v>3</v>
      </c>
      <c r="AD46" s="37">
        <f>IF(ISNUMBER(Synthese!AW46)=FALSE,"",ABS($J46-Synthese!AW46)^2*$H46)</f>
        <v>3</v>
      </c>
      <c r="AE46" s="37">
        <f>IF(ISNUMBER(Synthese!AX46)=FALSE,"",ABS($J46-Synthese!AX46)^2*$H46)</f>
        <v>48</v>
      </c>
      <c r="AF46" s="37">
        <f>IF(ISNUMBER(Synthese!AY46)=FALSE,"",ABS($J46-Synthese!AY46)^2*$H46)</f>
        <v>75</v>
      </c>
      <c r="AI46" s="78">
        <f>IF(AND(ISNUMBER(Synthese!AD46)=FALSE,OR(VALUE($H46)=5,VALUE($H46)=10)=FALSE),1,
IF(AND(ISNUMBER(Synthese!AD46)=FALSE,OR(VALUE($H46)=5,VALUE($H46)=10)=TRUE),$AR$3,
IF(AND(VALUE($H46)=5,ABS($J46-Synthese!AD46)&gt;$AM$3)=TRUE,$AI$3,
IF(AND(VALUE($H46)=10,ABS($J46-Synthese!AD46)&gt;$AM$4)=TRUE,$AI$4,
1))))</f>
        <v>1</v>
      </c>
      <c r="AJ46" s="78">
        <f>IF(AND(ISNUMBER(Synthese!AE46)=FALSE,OR(VALUE($H46)=5,VALUE($H46)=10)=FALSE),1,
IF(AND(ISNUMBER(Synthese!AE46)=FALSE,OR(VALUE($H46)=5,VALUE($H46)=10)=TRUE),$AR$3,
IF(AND(VALUE($H46)=5,ABS($J46-Synthese!AE46)&gt;$AM$3)=TRUE,$AI$3,
IF(AND(VALUE($H46)=10,ABS($J46-Synthese!AE46)&gt;$AM$4)=TRUE,$AI$4,
1))))</f>
        <v>1</v>
      </c>
      <c r="AK46" s="78">
        <f>IF(AND(ISNUMBER(Synthese!AF46)=FALSE,OR(VALUE($H46)=5,VALUE($H46)=10)=FALSE),1,
IF(AND(ISNUMBER(Synthese!AF46)=FALSE,OR(VALUE($H46)=5,VALUE($H46)=10)=TRUE),$AR$3,
IF(AND(VALUE($H46)=5,ABS($J46-Synthese!AF46)&gt;$AM$3)=TRUE,$AI$3,
IF(AND(VALUE($H46)=10,ABS($J46-Synthese!AF46)&gt;$AM$4)=TRUE,$AI$4,
1))))</f>
        <v>1</v>
      </c>
      <c r="AL46" s="78">
        <f>IF(AND(ISNUMBER(Synthese!AG46)=FALSE,OR(VALUE($H46)=5,VALUE($H46)=10)=FALSE),1,
IF(AND(ISNUMBER(Synthese!AG46)=FALSE,OR(VALUE($H46)=5,VALUE($H46)=10)=TRUE),$AR$3,
IF(AND(VALUE($H46)=5,ABS($J46-Synthese!AG46)&gt;$AM$3)=TRUE,$AI$3,
IF(AND(VALUE($H46)=10,ABS($J46-Synthese!AG46)&gt;$AM$4)=TRUE,$AI$4,
1))))</f>
        <v>1</v>
      </c>
      <c r="AM46" s="78">
        <f>IF(AND(ISNUMBER(Synthese!AH46)=FALSE,OR(VALUE($H46)=5,VALUE($H46)=10)=FALSE),1,
IF(AND(ISNUMBER(Synthese!AH46)=FALSE,OR(VALUE($H46)=5,VALUE($H46)=10)=TRUE),$AR$3,
IF(AND(VALUE($H46)=5,ABS($J46-Synthese!AH46)&gt;$AM$3)=TRUE,$AI$3,
IF(AND(VALUE($H46)=10,ABS($J46-Synthese!AH46)&gt;$AM$4)=TRUE,$AI$4,
1))))</f>
        <v>1</v>
      </c>
      <c r="AN46" s="78">
        <f>IF(AND(ISNUMBER(Synthese!AI46)=FALSE,OR(VALUE($H46)=5,VALUE($H46)=10)=FALSE),1,
IF(AND(ISNUMBER(Synthese!AI46)=FALSE,OR(VALUE($H46)=5,VALUE($H46)=10)=TRUE),$AR$3,
IF(AND(VALUE($H46)=5,ABS($J46-Synthese!AI46)&gt;$AM$3)=TRUE,$AI$3,
IF(AND(VALUE($H46)=10,ABS($J46-Synthese!AI46)&gt;$AM$4)=TRUE,$AI$4,
1))))</f>
        <v>1</v>
      </c>
      <c r="AO46" s="78">
        <f>IF(AND(ISNUMBER(Synthese!AJ46)=FALSE,OR(VALUE($H46)=5,VALUE($H46)=10)=FALSE),1,
IF(AND(ISNUMBER(Synthese!AJ46)=FALSE,OR(VALUE($H46)=5,VALUE($H46)=10)=TRUE),$AR$3,
IF(AND(VALUE($H46)=5,ABS($J46-Synthese!AJ46)&gt;$AM$3)=TRUE,$AI$3,
IF(AND(VALUE($H46)=10,ABS($J46-Synthese!AJ46)&gt;$AM$4)=TRUE,$AI$4,
1))))</f>
        <v>1</v>
      </c>
      <c r="AP46" s="78">
        <f>IF(AND(ISNUMBER(Synthese!AK46)=FALSE,OR(VALUE($H46)=5,VALUE($H46)=10)=FALSE),1,
IF(AND(ISNUMBER(Synthese!AK46)=FALSE,OR(VALUE($H46)=5,VALUE($H46)=10)=TRUE),$AR$3,
IF(AND(VALUE($H46)=5,ABS($J46-Synthese!AK46)&gt;$AM$3)=TRUE,$AI$3,
IF(AND(VALUE($H46)=10,ABS($J46-Synthese!AK46)&gt;$AM$4)=TRUE,$AI$4,
1))))</f>
        <v>1</v>
      </c>
      <c r="AQ46" s="78">
        <f>IF(AND(ISNUMBER(Synthese!AL46)=FALSE,OR(VALUE($H46)=5,VALUE($H46)=10)=FALSE),1,
IF(AND(ISNUMBER(Synthese!AL46)=FALSE,OR(VALUE($H46)=5,VALUE($H46)=10)=TRUE),$AR$3,
IF(AND(VALUE($H46)=5,ABS($J46-Synthese!AL46)&gt;$AM$3)=TRUE,$AI$3,
IF(AND(VALUE($H46)=10,ABS($J46-Synthese!AL46)&gt;$AM$4)=TRUE,$AI$4,
1))))</f>
        <v>1</v>
      </c>
      <c r="AR46" s="78">
        <f>IF(AND(ISNUMBER(Synthese!AM46)=FALSE,OR(VALUE($H46)=5,VALUE($H46)=10)=FALSE),1,
IF(AND(ISNUMBER(Synthese!AM46)=FALSE,OR(VALUE($H46)=5,VALUE($H46)=10)=TRUE),$AR$3,
IF(AND(VALUE($H46)=5,ABS($J46-Synthese!AM46)&gt;$AM$3)=TRUE,$AI$3,
IF(AND(VALUE($H46)=10,ABS($J46-Synthese!AM46)&gt;$AM$4)=TRUE,$AI$4,
1))))</f>
        <v>1</v>
      </c>
      <c r="AS46" s="78">
        <f>IF(AND(ISNUMBER(Synthese!AN46)=FALSE,OR(VALUE($H46)=5,VALUE($H46)=10)=FALSE),1,
IF(AND(ISNUMBER(Synthese!AN46)=FALSE,OR(VALUE($H46)=5,VALUE($H46)=10)=TRUE),$AR$3,
IF(AND(VALUE($H46)=5,ABS($J46-Synthese!AN46)&gt;$AM$3)=TRUE,$AI$3,
IF(AND(VALUE($H46)=10,ABS($J46-Synthese!AN46)&gt;$AM$4)=TRUE,$AI$4,
1))))</f>
        <v>1</v>
      </c>
      <c r="AT46" s="78">
        <f>IF(AND(ISNUMBER(Synthese!AO46)=FALSE,OR(VALUE($H46)=5,VALUE($H46)=10)=FALSE),1,
IF(AND(ISNUMBER(Synthese!AO46)=FALSE,OR(VALUE($H46)=5,VALUE($H46)=10)=TRUE),$AR$3,
IF(AND(VALUE($H46)=5,ABS($J46-Synthese!AO46)&gt;$AM$3)=TRUE,$AI$3,
IF(AND(VALUE($H46)=10,ABS($J46-Synthese!AO46)&gt;$AM$4)=TRUE,$AI$4,
1))))</f>
        <v>1</v>
      </c>
      <c r="AU46" s="78">
        <f>IF(AND(ISNUMBER(Synthese!AP46)=FALSE,OR(VALUE($H46)=5,VALUE($H46)=10)=FALSE),1,
IF(AND(ISNUMBER(Synthese!AP46)=FALSE,OR(VALUE($H46)=5,VALUE($H46)=10)=TRUE),$AR$3,
IF(AND(VALUE($H46)=5,ABS($J46-Synthese!AP46)&gt;$AM$3)=TRUE,$AI$3,
IF(AND(VALUE($H46)=10,ABS($J46-Synthese!AP46)&gt;$AM$4)=TRUE,$AI$4,
1))))</f>
        <v>1</v>
      </c>
      <c r="AV46" s="78">
        <f>IF(AND(ISNUMBER(Synthese!AQ46)=FALSE,OR(VALUE($H46)=5,VALUE($H46)=10)=FALSE),1,
IF(AND(ISNUMBER(Synthese!AQ46)=FALSE,OR(VALUE($H46)=5,VALUE($H46)=10)=TRUE),$AR$3,
IF(AND(VALUE($H46)=5,ABS($J46-Synthese!AQ46)&gt;$AM$3)=TRUE,$AI$3,
IF(AND(VALUE($H46)=10,ABS($J46-Synthese!AQ46)&gt;$AM$4)=TRUE,$AI$4,
1))))</f>
        <v>1</v>
      </c>
      <c r="AW46" s="78">
        <f>IF(AND(ISNUMBER(Synthese!AR46)=FALSE,OR(VALUE($H46)=5,VALUE($H46)=10)=FALSE),1,
IF(AND(ISNUMBER(Synthese!AR46)=FALSE,OR(VALUE($H46)=5,VALUE($H46)=10)=TRUE),$AR$3,
IF(AND(VALUE($H46)=5,ABS($J46-Synthese!AR46)&gt;$AM$3)=TRUE,$AI$3,
IF(AND(VALUE($H46)=10,ABS($J46-Synthese!AR46)&gt;$AM$4)=TRUE,$AI$4,
1))))</f>
        <v>1</v>
      </c>
      <c r="AX46" s="78">
        <f>IF(AND(ISNUMBER(Synthese!AS46)=FALSE,OR(VALUE($H46)=5,VALUE($H46)=10)=FALSE),1,
IF(AND(ISNUMBER(Synthese!AS46)=FALSE,OR(VALUE($H46)=5,VALUE($H46)=10)=TRUE),$AR$3,
IF(AND(VALUE($H46)=5,ABS($J46-Synthese!AS46)&gt;$AM$3)=TRUE,$AI$3,
IF(AND(VALUE($H46)=10,ABS($J46-Synthese!AS46)&gt;$AM$4)=TRUE,$AI$4,
1))))</f>
        <v>1</v>
      </c>
      <c r="AY46" s="78">
        <f>IF(AND(ISNUMBER(Synthese!AT46)=FALSE,OR(VALUE($H46)=5,VALUE($H46)=10)=FALSE),1,
IF(AND(ISNUMBER(Synthese!AT46)=FALSE,OR(VALUE($H46)=5,VALUE($H46)=10)=TRUE),$AR$3,
IF(AND(VALUE($H46)=5,ABS($J46-Synthese!AT46)&gt;$AM$3)=TRUE,$AI$3,
IF(AND(VALUE($H46)=10,ABS($J46-Synthese!AT46)&gt;$AM$4)=TRUE,$AI$4,
1))))</f>
        <v>1</v>
      </c>
      <c r="AZ46" s="78">
        <f>IF(AND(ISNUMBER(Synthese!AU46)=FALSE,OR(VALUE($H46)=5,VALUE($H46)=10)=FALSE),1,
IF(AND(ISNUMBER(Synthese!AU46)=FALSE,OR(VALUE($H46)=5,VALUE($H46)=10)=TRUE),$AR$3,
IF(AND(VALUE($H46)=5,ABS($J46-Synthese!AU46)&gt;$AM$3)=TRUE,$AI$3,
IF(AND(VALUE($H46)=10,ABS($J46-Synthese!AU46)&gt;$AM$4)=TRUE,$AI$4,
1))))</f>
        <v>1</v>
      </c>
      <c r="BA46" s="78">
        <f>IF(AND(ISNUMBER(Synthese!AV46)=FALSE,OR(VALUE($H46)=5,VALUE($H46)=10)=FALSE),1,
IF(AND(ISNUMBER(Synthese!AV46)=FALSE,OR(VALUE($H46)=5,VALUE($H46)=10)=TRUE),$AR$3,
IF(AND(VALUE($H46)=5,ABS($J46-Synthese!AV46)&gt;$AM$3)=TRUE,$AI$3,
IF(AND(VALUE($H46)=10,ABS($J46-Synthese!AV46)&gt;$AM$4)=TRUE,$AI$4,
1))))</f>
        <v>1</v>
      </c>
      <c r="BB46" s="78">
        <f>IF(AND(ISNUMBER(Synthese!AW46)=FALSE,OR(VALUE($H46)=5,VALUE($H46)=10)=FALSE),1,
IF(AND(ISNUMBER(Synthese!AW46)=FALSE,OR(VALUE($H46)=5,VALUE($H46)=10)=TRUE),$AR$3,
IF(AND(VALUE($H46)=5,ABS($J46-Synthese!AW46)&gt;$AM$3)=TRUE,$AI$3,
IF(AND(VALUE($H46)=10,ABS($J46-Synthese!AW46)&gt;$AM$4)=TRUE,$AI$4,
1))))</f>
        <v>1</v>
      </c>
      <c r="BC46" s="78">
        <f>IF(AND(ISNUMBER(Synthese!AX46)=FALSE,OR(VALUE($H46)=5,VALUE($H46)=10)=FALSE),1,
IF(AND(ISNUMBER(Synthese!AX46)=FALSE,OR(VALUE($H46)=5,VALUE($H46)=10)=TRUE),$AR$3,
IF(AND(VALUE($H46)=5,ABS($J46-Synthese!AX46)&gt;$AM$3)=TRUE,$AI$3,
IF(AND(VALUE($H46)=10,ABS($J46-Synthese!AX46)&gt;$AM$4)=TRUE,$AI$4,
1))))</f>
        <v>1</v>
      </c>
      <c r="BD46" s="78">
        <f>IF(AND(ISNUMBER(Synthese!AY46)=FALSE,OR(VALUE($H46)=5,VALUE($H46)=10)=FALSE),1,
IF(AND(ISNUMBER(Synthese!AY46)=FALSE,OR(VALUE($H46)=5,VALUE($H46)=10)=TRUE),$AR$3,
IF(AND(VALUE($H46)=5,ABS($J46-Synthese!AY46)&gt;$AM$3)=TRUE,$AI$3,
IF(AND(VALUE($H46)=10,ABS($J46-Synthese!AY46)&gt;$AM$4)=TRUE,$AI$4,
1))))</f>
        <v>1</v>
      </c>
    </row>
    <row r="47" spans="1:56" ht="105" x14ac:dyDescent="0.25">
      <c r="A47" s="29" t="s">
        <v>153</v>
      </c>
      <c r="B47" s="17" t="str">
        <f>+Synthese!D47</f>
        <v>Guerre en Ukraine</v>
      </c>
      <c r="C47" s="24">
        <v>37.200000000000003</v>
      </c>
      <c r="D47" s="11"/>
      <c r="E47" s="15" t="str">
        <f>Synthese!AC47</f>
        <v>–5 : Neutralité stricte / opposition au soutien militaire
+5 : Soutien militaire maximal / ligne pro‑Ukraine dure</v>
      </c>
      <c r="F47" s="16" t="str">
        <f>Synthese!AZ47</f>
        <v>–5 / –4 : Une neutralité stricte opposée aux livraisons d’armes et alignements occidentaux.
–3 / –2 : Un soutien humanitaire privilégié et une prudence face à escalade militaire.
–1 / 0 / +1 : Un soutien encadré à l’Ukraine sans volonté d’escalade offensive.
+3 / +4 : Un soutien militaire affirmé et une solidarité européenne renforcée.
+5 : Un engagement maximal combinant aide militaire, pressions financières et fermeté contre la Russie.</v>
      </c>
      <c r="G47" s="25" t="str">
        <f>'faire le test'!C54</f>
        <v>03 nécessaire</v>
      </c>
      <c r="H47" s="25" t="str">
        <f t="shared" si="0"/>
        <v>03</v>
      </c>
      <c r="I47" s="76">
        <f t="shared" si="1"/>
        <v>10</v>
      </c>
      <c r="J47" s="38">
        <f>'faire le test'!G54</f>
        <v>0</v>
      </c>
      <c r="K47" s="37">
        <f>IF(ISNUMBER(Synthese!AD47)=FALSE,"",ABS($J47-Synthese!AD47)^2*$H47)</f>
        <v>75</v>
      </c>
      <c r="L47" s="37">
        <f>IF(ISNUMBER(Synthese!AE47)=FALSE,"",ABS($J47-Synthese!AE47)^2*$H47)</f>
        <v>27</v>
      </c>
      <c r="M47" s="37">
        <f>IF(ISNUMBER(Synthese!AF47)=FALSE,"",ABS($J47-Synthese!AF47)^2*$H47)</f>
        <v>3</v>
      </c>
      <c r="N47" s="37">
        <f>IF(ISNUMBER(Synthese!AG47)=FALSE,"",ABS($J47-Synthese!AG47)^2*$H47)</f>
        <v>12</v>
      </c>
      <c r="O47" s="37">
        <f>IF(ISNUMBER(Synthese!AH47)=FALSE,"",ABS($J47-Synthese!AH47)^2*$H47)</f>
        <v>75</v>
      </c>
      <c r="P47" s="37">
        <f>IF(ISNUMBER(Synthese!AI47)=FALSE,"",ABS($J47-Synthese!AI47)^2*$H47)</f>
        <v>27</v>
      </c>
      <c r="Q47" s="37">
        <f>IF(ISNUMBER(Synthese!AJ47)=FALSE,"",ABS($J47-Synthese!AJ47)^2*$H47)</f>
        <v>27</v>
      </c>
      <c r="R47" s="37">
        <f>IF(ISNUMBER(Synthese!AK47)=FALSE,"",ABS($J47-Synthese!AK47)^2*$H47)</f>
        <v>27</v>
      </c>
      <c r="S47" s="37">
        <f>IF(ISNUMBER(Synthese!AL47)=FALSE,"",ABS($J47-Synthese!AL47)^2*$H47)</f>
        <v>27</v>
      </c>
      <c r="T47" s="37">
        <f>IF(ISNUMBER(Synthese!AM47)=FALSE,"",ABS($J47-Synthese!AM47)^2*$H47)</f>
        <v>75</v>
      </c>
      <c r="U47" s="37">
        <f>IF(ISNUMBER(Synthese!AN47)=FALSE,"",ABS($J47-Synthese!AN47)^2*$H47)</f>
        <v>75</v>
      </c>
      <c r="V47" s="37">
        <f>IF(ISNUMBER(Synthese!AO47)=FALSE,"",ABS($J47-Synthese!AO47)^2*$H47)</f>
        <v>3</v>
      </c>
      <c r="W47" s="37">
        <f>IF(ISNUMBER(Synthese!AP47)=FALSE,"",ABS($J47-Synthese!AP47)^2*$H47)</f>
        <v>3</v>
      </c>
      <c r="X47" s="37">
        <f>IF(ISNUMBER(Synthese!AQ47)=FALSE,"",ABS($J47-Synthese!AQ47)^2*$H47)</f>
        <v>48</v>
      </c>
      <c r="Y47" s="37">
        <f>IF(ISNUMBER(Synthese!AR47)=FALSE,"",ABS($J47-Synthese!AR47)^2*$H47)</f>
        <v>48</v>
      </c>
      <c r="Z47" s="37">
        <f>IF(ISNUMBER(Synthese!AS47)=FALSE,"",ABS($J47-Synthese!AS47)^2*$H47)</f>
        <v>48</v>
      </c>
      <c r="AA47" s="37">
        <f>IF(ISNUMBER(Synthese!AT47)=FALSE,"",ABS($J47-Synthese!AT47)^2*$H47)</f>
        <v>48</v>
      </c>
      <c r="AB47" s="37">
        <f>IF(ISNUMBER(Synthese!AU47)=FALSE,"",ABS($J47-Synthese!AU47)^2*$H47)</f>
        <v>12</v>
      </c>
      <c r="AC47" s="37">
        <f>IF(ISNUMBER(Synthese!AV47)=FALSE,"",ABS($J47-Synthese!AV47)^2*$H47)</f>
        <v>3</v>
      </c>
      <c r="AD47" s="37">
        <f>IF(ISNUMBER(Synthese!AW47)=FALSE,"",ABS($J47-Synthese!AW47)^2*$H47)</f>
        <v>3</v>
      </c>
      <c r="AE47" s="37">
        <f>IF(ISNUMBER(Synthese!AX47)=FALSE,"",ABS($J47-Synthese!AX47)^2*$H47)</f>
        <v>27</v>
      </c>
      <c r="AF47" s="37">
        <f>IF(ISNUMBER(Synthese!AY47)=FALSE,"",ABS($J47-Synthese!AY47)^2*$H47)</f>
        <v>12</v>
      </c>
      <c r="AI47" s="78">
        <f>IF(AND(ISNUMBER(Synthese!AD47)=FALSE,OR(VALUE($H47)=5,VALUE($H47)=10)=FALSE),1,
IF(AND(ISNUMBER(Synthese!AD47)=FALSE,OR(VALUE($H47)=5,VALUE($H47)=10)=TRUE),$AR$3,
IF(AND(VALUE($H47)=5,ABS($J47-Synthese!AD47)&gt;$AM$3)=TRUE,$AI$3,
IF(AND(VALUE($H47)=10,ABS($J47-Synthese!AD47)&gt;$AM$4)=TRUE,$AI$4,
1))))</f>
        <v>1</v>
      </c>
      <c r="AJ47" s="78">
        <f>IF(AND(ISNUMBER(Synthese!AE47)=FALSE,OR(VALUE($H47)=5,VALUE($H47)=10)=FALSE),1,
IF(AND(ISNUMBER(Synthese!AE47)=FALSE,OR(VALUE($H47)=5,VALUE($H47)=10)=TRUE),$AR$3,
IF(AND(VALUE($H47)=5,ABS($J47-Synthese!AE47)&gt;$AM$3)=TRUE,$AI$3,
IF(AND(VALUE($H47)=10,ABS($J47-Synthese!AE47)&gt;$AM$4)=TRUE,$AI$4,
1))))</f>
        <v>1</v>
      </c>
      <c r="AK47" s="78">
        <f>IF(AND(ISNUMBER(Synthese!AF47)=FALSE,OR(VALUE($H47)=5,VALUE($H47)=10)=FALSE),1,
IF(AND(ISNUMBER(Synthese!AF47)=FALSE,OR(VALUE($H47)=5,VALUE($H47)=10)=TRUE),$AR$3,
IF(AND(VALUE($H47)=5,ABS($J47-Synthese!AF47)&gt;$AM$3)=TRUE,$AI$3,
IF(AND(VALUE($H47)=10,ABS($J47-Synthese!AF47)&gt;$AM$4)=TRUE,$AI$4,
1))))</f>
        <v>1</v>
      </c>
      <c r="AL47" s="78">
        <f>IF(AND(ISNUMBER(Synthese!AG47)=FALSE,OR(VALUE($H47)=5,VALUE($H47)=10)=FALSE),1,
IF(AND(ISNUMBER(Synthese!AG47)=FALSE,OR(VALUE($H47)=5,VALUE($H47)=10)=TRUE),$AR$3,
IF(AND(VALUE($H47)=5,ABS($J47-Synthese!AG47)&gt;$AM$3)=TRUE,$AI$3,
IF(AND(VALUE($H47)=10,ABS($J47-Synthese!AG47)&gt;$AM$4)=TRUE,$AI$4,
1))))</f>
        <v>1</v>
      </c>
      <c r="AM47" s="78">
        <f>IF(AND(ISNUMBER(Synthese!AH47)=FALSE,OR(VALUE($H47)=5,VALUE($H47)=10)=FALSE),1,
IF(AND(ISNUMBER(Synthese!AH47)=FALSE,OR(VALUE($H47)=5,VALUE($H47)=10)=TRUE),$AR$3,
IF(AND(VALUE($H47)=5,ABS($J47-Synthese!AH47)&gt;$AM$3)=TRUE,$AI$3,
IF(AND(VALUE($H47)=10,ABS($J47-Synthese!AH47)&gt;$AM$4)=TRUE,$AI$4,
1))))</f>
        <v>1</v>
      </c>
      <c r="AN47" s="78">
        <f>IF(AND(ISNUMBER(Synthese!AI47)=FALSE,OR(VALUE($H47)=5,VALUE($H47)=10)=FALSE),1,
IF(AND(ISNUMBER(Synthese!AI47)=FALSE,OR(VALUE($H47)=5,VALUE($H47)=10)=TRUE),$AR$3,
IF(AND(VALUE($H47)=5,ABS($J47-Synthese!AI47)&gt;$AM$3)=TRUE,$AI$3,
IF(AND(VALUE($H47)=10,ABS($J47-Synthese!AI47)&gt;$AM$4)=TRUE,$AI$4,
1))))</f>
        <v>1</v>
      </c>
      <c r="AO47" s="78">
        <f>IF(AND(ISNUMBER(Synthese!AJ47)=FALSE,OR(VALUE($H47)=5,VALUE($H47)=10)=FALSE),1,
IF(AND(ISNUMBER(Synthese!AJ47)=FALSE,OR(VALUE($H47)=5,VALUE($H47)=10)=TRUE),$AR$3,
IF(AND(VALUE($H47)=5,ABS($J47-Synthese!AJ47)&gt;$AM$3)=TRUE,$AI$3,
IF(AND(VALUE($H47)=10,ABS($J47-Synthese!AJ47)&gt;$AM$4)=TRUE,$AI$4,
1))))</f>
        <v>1</v>
      </c>
      <c r="AP47" s="78">
        <f>IF(AND(ISNUMBER(Synthese!AK47)=FALSE,OR(VALUE($H47)=5,VALUE($H47)=10)=FALSE),1,
IF(AND(ISNUMBER(Synthese!AK47)=FALSE,OR(VALUE($H47)=5,VALUE($H47)=10)=TRUE),$AR$3,
IF(AND(VALUE($H47)=5,ABS($J47-Synthese!AK47)&gt;$AM$3)=TRUE,$AI$3,
IF(AND(VALUE($H47)=10,ABS($J47-Synthese!AK47)&gt;$AM$4)=TRUE,$AI$4,
1))))</f>
        <v>1</v>
      </c>
      <c r="AQ47" s="78">
        <f>IF(AND(ISNUMBER(Synthese!AL47)=FALSE,OR(VALUE($H47)=5,VALUE($H47)=10)=FALSE),1,
IF(AND(ISNUMBER(Synthese!AL47)=FALSE,OR(VALUE($H47)=5,VALUE($H47)=10)=TRUE),$AR$3,
IF(AND(VALUE($H47)=5,ABS($J47-Synthese!AL47)&gt;$AM$3)=TRUE,$AI$3,
IF(AND(VALUE($H47)=10,ABS($J47-Synthese!AL47)&gt;$AM$4)=TRUE,$AI$4,
1))))</f>
        <v>1</v>
      </c>
      <c r="AR47" s="78">
        <f>IF(AND(ISNUMBER(Synthese!AM47)=FALSE,OR(VALUE($H47)=5,VALUE($H47)=10)=FALSE),1,
IF(AND(ISNUMBER(Synthese!AM47)=FALSE,OR(VALUE($H47)=5,VALUE($H47)=10)=TRUE),$AR$3,
IF(AND(VALUE($H47)=5,ABS($J47-Synthese!AM47)&gt;$AM$3)=TRUE,$AI$3,
IF(AND(VALUE($H47)=10,ABS($J47-Synthese!AM47)&gt;$AM$4)=TRUE,$AI$4,
1))))</f>
        <v>1</v>
      </c>
      <c r="AS47" s="78">
        <f>IF(AND(ISNUMBER(Synthese!AN47)=FALSE,OR(VALUE($H47)=5,VALUE($H47)=10)=FALSE),1,
IF(AND(ISNUMBER(Synthese!AN47)=FALSE,OR(VALUE($H47)=5,VALUE($H47)=10)=TRUE),$AR$3,
IF(AND(VALUE($H47)=5,ABS($J47-Synthese!AN47)&gt;$AM$3)=TRUE,$AI$3,
IF(AND(VALUE($H47)=10,ABS($J47-Synthese!AN47)&gt;$AM$4)=TRUE,$AI$4,
1))))</f>
        <v>1</v>
      </c>
      <c r="AT47" s="78">
        <f>IF(AND(ISNUMBER(Synthese!AO47)=FALSE,OR(VALUE($H47)=5,VALUE($H47)=10)=FALSE),1,
IF(AND(ISNUMBER(Synthese!AO47)=FALSE,OR(VALUE($H47)=5,VALUE($H47)=10)=TRUE),$AR$3,
IF(AND(VALUE($H47)=5,ABS($J47-Synthese!AO47)&gt;$AM$3)=TRUE,$AI$3,
IF(AND(VALUE($H47)=10,ABS($J47-Synthese!AO47)&gt;$AM$4)=TRUE,$AI$4,
1))))</f>
        <v>1</v>
      </c>
      <c r="AU47" s="78">
        <f>IF(AND(ISNUMBER(Synthese!AP47)=FALSE,OR(VALUE($H47)=5,VALUE($H47)=10)=FALSE),1,
IF(AND(ISNUMBER(Synthese!AP47)=FALSE,OR(VALUE($H47)=5,VALUE($H47)=10)=TRUE),$AR$3,
IF(AND(VALUE($H47)=5,ABS($J47-Synthese!AP47)&gt;$AM$3)=TRUE,$AI$3,
IF(AND(VALUE($H47)=10,ABS($J47-Synthese!AP47)&gt;$AM$4)=TRUE,$AI$4,
1))))</f>
        <v>1</v>
      </c>
      <c r="AV47" s="78">
        <f>IF(AND(ISNUMBER(Synthese!AQ47)=FALSE,OR(VALUE($H47)=5,VALUE($H47)=10)=FALSE),1,
IF(AND(ISNUMBER(Synthese!AQ47)=FALSE,OR(VALUE($H47)=5,VALUE($H47)=10)=TRUE),$AR$3,
IF(AND(VALUE($H47)=5,ABS($J47-Synthese!AQ47)&gt;$AM$3)=TRUE,$AI$3,
IF(AND(VALUE($H47)=10,ABS($J47-Synthese!AQ47)&gt;$AM$4)=TRUE,$AI$4,
1))))</f>
        <v>1</v>
      </c>
      <c r="AW47" s="78">
        <f>IF(AND(ISNUMBER(Synthese!AR47)=FALSE,OR(VALUE($H47)=5,VALUE($H47)=10)=FALSE),1,
IF(AND(ISNUMBER(Synthese!AR47)=FALSE,OR(VALUE($H47)=5,VALUE($H47)=10)=TRUE),$AR$3,
IF(AND(VALUE($H47)=5,ABS($J47-Synthese!AR47)&gt;$AM$3)=TRUE,$AI$3,
IF(AND(VALUE($H47)=10,ABS($J47-Synthese!AR47)&gt;$AM$4)=TRUE,$AI$4,
1))))</f>
        <v>1</v>
      </c>
      <c r="AX47" s="78">
        <f>IF(AND(ISNUMBER(Synthese!AS47)=FALSE,OR(VALUE($H47)=5,VALUE($H47)=10)=FALSE),1,
IF(AND(ISNUMBER(Synthese!AS47)=FALSE,OR(VALUE($H47)=5,VALUE($H47)=10)=TRUE),$AR$3,
IF(AND(VALUE($H47)=5,ABS($J47-Synthese!AS47)&gt;$AM$3)=TRUE,$AI$3,
IF(AND(VALUE($H47)=10,ABS($J47-Synthese!AS47)&gt;$AM$4)=TRUE,$AI$4,
1))))</f>
        <v>1</v>
      </c>
      <c r="AY47" s="78">
        <f>IF(AND(ISNUMBER(Synthese!AT47)=FALSE,OR(VALUE($H47)=5,VALUE($H47)=10)=FALSE),1,
IF(AND(ISNUMBER(Synthese!AT47)=FALSE,OR(VALUE($H47)=5,VALUE($H47)=10)=TRUE),$AR$3,
IF(AND(VALUE($H47)=5,ABS($J47-Synthese!AT47)&gt;$AM$3)=TRUE,$AI$3,
IF(AND(VALUE($H47)=10,ABS($J47-Synthese!AT47)&gt;$AM$4)=TRUE,$AI$4,
1))))</f>
        <v>1</v>
      </c>
      <c r="AZ47" s="78">
        <f>IF(AND(ISNUMBER(Synthese!AU47)=FALSE,OR(VALUE($H47)=5,VALUE($H47)=10)=FALSE),1,
IF(AND(ISNUMBER(Synthese!AU47)=FALSE,OR(VALUE($H47)=5,VALUE($H47)=10)=TRUE),$AR$3,
IF(AND(VALUE($H47)=5,ABS($J47-Synthese!AU47)&gt;$AM$3)=TRUE,$AI$3,
IF(AND(VALUE($H47)=10,ABS($J47-Synthese!AU47)&gt;$AM$4)=TRUE,$AI$4,
1))))</f>
        <v>1</v>
      </c>
      <c r="BA47" s="78">
        <f>IF(AND(ISNUMBER(Synthese!AV47)=FALSE,OR(VALUE($H47)=5,VALUE($H47)=10)=FALSE),1,
IF(AND(ISNUMBER(Synthese!AV47)=FALSE,OR(VALUE($H47)=5,VALUE($H47)=10)=TRUE),$AR$3,
IF(AND(VALUE($H47)=5,ABS($J47-Synthese!AV47)&gt;$AM$3)=TRUE,$AI$3,
IF(AND(VALUE($H47)=10,ABS($J47-Synthese!AV47)&gt;$AM$4)=TRUE,$AI$4,
1))))</f>
        <v>1</v>
      </c>
      <c r="BB47" s="78">
        <f>IF(AND(ISNUMBER(Synthese!AW47)=FALSE,OR(VALUE($H47)=5,VALUE($H47)=10)=FALSE),1,
IF(AND(ISNUMBER(Synthese!AW47)=FALSE,OR(VALUE($H47)=5,VALUE($H47)=10)=TRUE),$AR$3,
IF(AND(VALUE($H47)=5,ABS($J47-Synthese!AW47)&gt;$AM$3)=TRUE,$AI$3,
IF(AND(VALUE($H47)=10,ABS($J47-Synthese!AW47)&gt;$AM$4)=TRUE,$AI$4,
1))))</f>
        <v>1</v>
      </c>
      <c r="BC47" s="78">
        <f>IF(AND(ISNUMBER(Synthese!AX47)=FALSE,OR(VALUE($H47)=5,VALUE($H47)=10)=FALSE),1,
IF(AND(ISNUMBER(Synthese!AX47)=FALSE,OR(VALUE($H47)=5,VALUE($H47)=10)=TRUE),$AR$3,
IF(AND(VALUE($H47)=5,ABS($J47-Synthese!AX47)&gt;$AM$3)=TRUE,$AI$3,
IF(AND(VALUE($H47)=10,ABS($J47-Synthese!AX47)&gt;$AM$4)=TRUE,$AI$4,
1))))</f>
        <v>1</v>
      </c>
      <c r="BD47" s="78">
        <f>IF(AND(ISNUMBER(Synthese!AY47)=FALSE,OR(VALUE($H47)=5,VALUE($H47)=10)=FALSE),1,
IF(AND(ISNUMBER(Synthese!AY47)=FALSE,OR(VALUE($H47)=5,VALUE($H47)=10)=TRUE),$AR$3,
IF(AND(VALUE($H47)=5,ABS($J47-Synthese!AY47)&gt;$AM$3)=TRUE,$AI$3,
IF(AND(VALUE($H47)=10,ABS($J47-Synthese!AY47)&gt;$AM$4)=TRUE,$AI$4,
1))))</f>
        <v>1</v>
      </c>
    </row>
    <row r="48" spans="1:56" ht="135" x14ac:dyDescent="0.25">
      <c r="A48" s="29" t="s">
        <v>153</v>
      </c>
      <c r="B48" s="17" t="str">
        <f>+Synthese!D48</f>
        <v>Europe (UE)</v>
      </c>
      <c r="C48" s="24">
        <v>39</v>
      </c>
      <c r="D48" s="11"/>
      <c r="E48" s="15" t="str">
        <f>Synthese!AC48</f>
        <v>–5 : Hostilité frontale à l’UE / sortie
+5 : Pro‑UE intégrationniste</v>
      </c>
      <c r="F48" s="16" t="str">
        <f>Synthese!AZ48</f>
        <v>–5 / –4 : Une rupture ouverte avec l’Union incluant sortie, Frexit ou désengagement lourd.
–3 / –2 : Une Europe des nations privilégiant souveraineté nationale et renégociation profonde des traités.
–1 / 0 / +1 : Un soutien critique au cadre européen visant réformes sans rupture.
+3 / +4 : Une Europe politique renforcée valorisant souveraineté européenne et intégration accrue.
+5 : Un projet fédéraliste ambitieux défendant une Europe puissance écologique, sociale et démocratique.</v>
      </c>
      <c r="G48" s="25" t="str">
        <f>'faire le test'!C55</f>
        <v>03 nécessaire</v>
      </c>
      <c r="H48" s="25" t="str">
        <f t="shared" si="0"/>
        <v>03</v>
      </c>
      <c r="I48" s="76">
        <f t="shared" si="1"/>
        <v>10</v>
      </c>
      <c r="J48" s="38">
        <f>'faire le test'!G55</f>
        <v>0</v>
      </c>
      <c r="K48" s="37">
        <f>IF(ISNUMBER(Synthese!AD48)=FALSE,"",ABS($J48-Synthese!AD48)^2*$H48)</f>
        <v>12</v>
      </c>
      <c r="L48" s="37">
        <f>IF(ISNUMBER(Synthese!AE48)=FALSE,"",ABS($J48-Synthese!AE48)^2*$H48)</f>
        <v>12</v>
      </c>
      <c r="M48" s="37">
        <f>IF(ISNUMBER(Synthese!AF48)=FALSE,"",ABS($J48-Synthese!AF48)^2*$H48)</f>
        <v>12</v>
      </c>
      <c r="N48" s="37">
        <f>IF(ISNUMBER(Synthese!AG48)=FALSE,"",ABS($J48-Synthese!AG48)^2*$H48)</f>
        <v>3</v>
      </c>
      <c r="O48" s="37">
        <f>IF(ISNUMBER(Synthese!AH48)=FALSE,"",ABS($J48-Synthese!AH48)^2*$H48)</f>
        <v>12</v>
      </c>
      <c r="P48" s="37">
        <f>IF(ISNUMBER(Synthese!AI48)=FALSE,"",ABS($J48-Synthese!AI48)^2*$H48)</f>
        <v>48</v>
      </c>
      <c r="Q48" s="37">
        <f>IF(ISNUMBER(Synthese!AJ48)=FALSE,"",ABS($J48-Synthese!AJ48)^2*$H48)</f>
        <v>48</v>
      </c>
      <c r="R48" s="37">
        <f>IF(ISNUMBER(Synthese!AK48)=FALSE,"",ABS($J48-Synthese!AK48)^2*$H48)</f>
        <v>48</v>
      </c>
      <c r="S48" s="37">
        <f>IF(ISNUMBER(Synthese!AL48)=FALSE,"",ABS($J48-Synthese!AL48)^2*$H48)</f>
        <v>48</v>
      </c>
      <c r="T48" s="37">
        <f>IF(ISNUMBER(Synthese!AM48)=FALSE,"",ABS($J48-Synthese!AM48)^2*$H48)</f>
        <v>75</v>
      </c>
      <c r="U48" s="37">
        <f>IF(ISNUMBER(Synthese!AN48)=FALSE,"",ABS($J48-Synthese!AN48)^2*$H48)</f>
        <v>48</v>
      </c>
      <c r="V48" s="37">
        <f>IF(ISNUMBER(Synthese!AO48)=FALSE,"",ABS($J48-Synthese!AO48)^2*$H48)</f>
        <v>12</v>
      </c>
      <c r="W48" s="37">
        <f>IF(ISNUMBER(Synthese!AP48)=FALSE,"",ABS($J48-Synthese!AP48)^2*$H48)</f>
        <v>12</v>
      </c>
      <c r="X48" s="37">
        <f>IF(ISNUMBER(Synthese!AQ48)=FALSE,"",ABS($J48-Synthese!AQ48)^2*$H48)</f>
        <v>27</v>
      </c>
      <c r="Y48" s="37">
        <f>IF(ISNUMBER(Synthese!AR48)=FALSE,"",ABS($J48-Synthese!AR48)^2*$H48)</f>
        <v>27</v>
      </c>
      <c r="Z48" s="37">
        <f>IF(ISNUMBER(Synthese!AS48)=FALSE,"",ABS($J48-Synthese!AS48)^2*$H48)</f>
        <v>27</v>
      </c>
      <c r="AA48" s="37">
        <f>IF(ISNUMBER(Synthese!AT48)=FALSE,"",ABS($J48-Synthese!AT48)^2*$H48)</f>
        <v>3</v>
      </c>
      <c r="AB48" s="37">
        <f>IF(ISNUMBER(Synthese!AU48)=FALSE,"",ABS($J48-Synthese!AU48)^2*$H48)</f>
        <v>48</v>
      </c>
      <c r="AC48" s="37">
        <f>IF(ISNUMBER(Synthese!AV48)=FALSE,"",ABS($J48-Synthese!AV48)^2*$H48)</f>
        <v>12</v>
      </c>
      <c r="AD48" s="37">
        <f>IF(ISNUMBER(Synthese!AW48)=FALSE,"",ABS($J48-Synthese!AW48)^2*$H48)</f>
        <v>12</v>
      </c>
      <c r="AE48" s="37">
        <f>IF(ISNUMBER(Synthese!AX48)=FALSE,"",ABS($J48-Synthese!AX48)^2*$H48)</f>
        <v>48</v>
      </c>
      <c r="AF48" s="37">
        <f>IF(ISNUMBER(Synthese!AY48)=FALSE,"",ABS($J48-Synthese!AY48)^2*$H48)</f>
        <v>75</v>
      </c>
      <c r="AI48" s="78">
        <f>IF(AND(ISNUMBER(Synthese!AD48)=FALSE,OR(VALUE($H48)=5,VALUE($H48)=10)=FALSE),1,
IF(AND(ISNUMBER(Synthese!AD48)=FALSE,OR(VALUE($H48)=5,VALUE($H48)=10)=TRUE),$AR$3,
IF(AND(VALUE($H48)=5,ABS($J48-Synthese!AD48)&gt;$AM$3)=TRUE,$AI$3,
IF(AND(VALUE($H48)=10,ABS($J48-Synthese!AD48)&gt;$AM$4)=TRUE,$AI$4,
1))))</f>
        <v>1</v>
      </c>
      <c r="AJ48" s="78">
        <f>IF(AND(ISNUMBER(Synthese!AE48)=FALSE,OR(VALUE($H48)=5,VALUE($H48)=10)=FALSE),1,
IF(AND(ISNUMBER(Synthese!AE48)=FALSE,OR(VALUE($H48)=5,VALUE($H48)=10)=TRUE),$AR$3,
IF(AND(VALUE($H48)=5,ABS($J48-Synthese!AE48)&gt;$AM$3)=TRUE,$AI$3,
IF(AND(VALUE($H48)=10,ABS($J48-Synthese!AE48)&gt;$AM$4)=TRUE,$AI$4,
1))))</f>
        <v>1</v>
      </c>
      <c r="AK48" s="78">
        <f>IF(AND(ISNUMBER(Synthese!AF48)=FALSE,OR(VALUE($H48)=5,VALUE($H48)=10)=FALSE),1,
IF(AND(ISNUMBER(Synthese!AF48)=FALSE,OR(VALUE($H48)=5,VALUE($H48)=10)=TRUE),$AR$3,
IF(AND(VALUE($H48)=5,ABS($J48-Synthese!AF48)&gt;$AM$3)=TRUE,$AI$3,
IF(AND(VALUE($H48)=10,ABS($J48-Synthese!AF48)&gt;$AM$4)=TRUE,$AI$4,
1))))</f>
        <v>1</v>
      </c>
      <c r="AL48" s="78">
        <f>IF(AND(ISNUMBER(Synthese!AG48)=FALSE,OR(VALUE($H48)=5,VALUE($H48)=10)=FALSE),1,
IF(AND(ISNUMBER(Synthese!AG48)=FALSE,OR(VALUE($H48)=5,VALUE($H48)=10)=TRUE),$AR$3,
IF(AND(VALUE($H48)=5,ABS($J48-Synthese!AG48)&gt;$AM$3)=TRUE,$AI$3,
IF(AND(VALUE($H48)=10,ABS($J48-Synthese!AG48)&gt;$AM$4)=TRUE,$AI$4,
1))))</f>
        <v>1</v>
      </c>
      <c r="AM48" s="78">
        <f>IF(AND(ISNUMBER(Synthese!AH48)=FALSE,OR(VALUE($H48)=5,VALUE($H48)=10)=FALSE),1,
IF(AND(ISNUMBER(Synthese!AH48)=FALSE,OR(VALUE($H48)=5,VALUE($H48)=10)=TRUE),$AR$3,
IF(AND(VALUE($H48)=5,ABS($J48-Synthese!AH48)&gt;$AM$3)=TRUE,$AI$3,
IF(AND(VALUE($H48)=10,ABS($J48-Synthese!AH48)&gt;$AM$4)=TRUE,$AI$4,
1))))</f>
        <v>1</v>
      </c>
      <c r="AN48" s="78">
        <f>IF(AND(ISNUMBER(Synthese!AI48)=FALSE,OR(VALUE($H48)=5,VALUE($H48)=10)=FALSE),1,
IF(AND(ISNUMBER(Synthese!AI48)=FALSE,OR(VALUE($H48)=5,VALUE($H48)=10)=TRUE),$AR$3,
IF(AND(VALUE($H48)=5,ABS($J48-Synthese!AI48)&gt;$AM$3)=TRUE,$AI$3,
IF(AND(VALUE($H48)=10,ABS($J48-Synthese!AI48)&gt;$AM$4)=TRUE,$AI$4,
1))))</f>
        <v>1</v>
      </c>
      <c r="AO48" s="78">
        <f>IF(AND(ISNUMBER(Synthese!AJ48)=FALSE,OR(VALUE($H48)=5,VALUE($H48)=10)=FALSE),1,
IF(AND(ISNUMBER(Synthese!AJ48)=FALSE,OR(VALUE($H48)=5,VALUE($H48)=10)=TRUE),$AR$3,
IF(AND(VALUE($H48)=5,ABS($J48-Synthese!AJ48)&gt;$AM$3)=TRUE,$AI$3,
IF(AND(VALUE($H48)=10,ABS($J48-Synthese!AJ48)&gt;$AM$4)=TRUE,$AI$4,
1))))</f>
        <v>1</v>
      </c>
      <c r="AP48" s="78">
        <f>IF(AND(ISNUMBER(Synthese!AK48)=FALSE,OR(VALUE($H48)=5,VALUE($H48)=10)=FALSE),1,
IF(AND(ISNUMBER(Synthese!AK48)=FALSE,OR(VALUE($H48)=5,VALUE($H48)=10)=TRUE),$AR$3,
IF(AND(VALUE($H48)=5,ABS($J48-Synthese!AK48)&gt;$AM$3)=TRUE,$AI$3,
IF(AND(VALUE($H48)=10,ABS($J48-Synthese!AK48)&gt;$AM$4)=TRUE,$AI$4,
1))))</f>
        <v>1</v>
      </c>
      <c r="AQ48" s="78">
        <f>IF(AND(ISNUMBER(Synthese!AL48)=FALSE,OR(VALUE($H48)=5,VALUE($H48)=10)=FALSE),1,
IF(AND(ISNUMBER(Synthese!AL48)=FALSE,OR(VALUE($H48)=5,VALUE($H48)=10)=TRUE),$AR$3,
IF(AND(VALUE($H48)=5,ABS($J48-Synthese!AL48)&gt;$AM$3)=TRUE,$AI$3,
IF(AND(VALUE($H48)=10,ABS($J48-Synthese!AL48)&gt;$AM$4)=TRUE,$AI$4,
1))))</f>
        <v>1</v>
      </c>
      <c r="AR48" s="78">
        <f>IF(AND(ISNUMBER(Synthese!AM48)=FALSE,OR(VALUE($H48)=5,VALUE($H48)=10)=FALSE),1,
IF(AND(ISNUMBER(Synthese!AM48)=FALSE,OR(VALUE($H48)=5,VALUE($H48)=10)=TRUE),$AR$3,
IF(AND(VALUE($H48)=5,ABS($J48-Synthese!AM48)&gt;$AM$3)=TRUE,$AI$3,
IF(AND(VALUE($H48)=10,ABS($J48-Synthese!AM48)&gt;$AM$4)=TRUE,$AI$4,
1))))</f>
        <v>1</v>
      </c>
      <c r="AS48" s="78">
        <f>IF(AND(ISNUMBER(Synthese!AN48)=FALSE,OR(VALUE($H48)=5,VALUE($H48)=10)=FALSE),1,
IF(AND(ISNUMBER(Synthese!AN48)=FALSE,OR(VALUE($H48)=5,VALUE($H48)=10)=TRUE),$AR$3,
IF(AND(VALUE($H48)=5,ABS($J48-Synthese!AN48)&gt;$AM$3)=TRUE,$AI$3,
IF(AND(VALUE($H48)=10,ABS($J48-Synthese!AN48)&gt;$AM$4)=TRUE,$AI$4,
1))))</f>
        <v>1</v>
      </c>
      <c r="AT48" s="78">
        <f>IF(AND(ISNUMBER(Synthese!AO48)=FALSE,OR(VALUE($H48)=5,VALUE($H48)=10)=FALSE),1,
IF(AND(ISNUMBER(Synthese!AO48)=FALSE,OR(VALUE($H48)=5,VALUE($H48)=10)=TRUE),$AR$3,
IF(AND(VALUE($H48)=5,ABS($J48-Synthese!AO48)&gt;$AM$3)=TRUE,$AI$3,
IF(AND(VALUE($H48)=10,ABS($J48-Synthese!AO48)&gt;$AM$4)=TRUE,$AI$4,
1))))</f>
        <v>1</v>
      </c>
      <c r="AU48" s="78">
        <f>IF(AND(ISNUMBER(Synthese!AP48)=FALSE,OR(VALUE($H48)=5,VALUE($H48)=10)=FALSE),1,
IF(AND(ISNUMBER(Synthese!AP48)=FALSE,OR(VALUE($H48)=5,VALUE($H48)=10)=TRUE),$AR$3,
IF(AND(VALUE($H48)=5,ABS($J48-Synthese!AP48)&gt;$AM$3)=TRUE,$AI$3,
IF(AND(VALUE($H48)=10,ABS($J48-Synthese!AP48)&gt;$AM$4)=TRUE,$AI$4,
1))))</f>
        <v>1</v>
      </c>
      <c r="AV48" s="78">
        <f>IF(AND(ISNUMBER(Synthese!AQ48)=FALSE,OR(VALUE($H48)=5,VALUE($H48)=10)=FALSE),1,
IF(AND(ISNUMBER(Synthese!AQ48)=FALSE,OR(VALUE($H48)=5,VALUE($H48)=10)=TRUE),$AR$3,
IF(AND(VALUE($H48)=5,ABS($J48-Synthese!AQ48)&gt;$AM$3)=TRUE,$AI$3,
IF(AND(VALUE($H48)=10,ABS($J48-Synthese!AQ48)&gt;$AM$4)=TRUE,$AI$4,
1))))</f>
        <v>1</v>
      </c>
      <c r="AW48" s="78">
        <f>IF(AND(ISNUMBER(Synthese!AR48)=FALSE,OR(VALUE($H48)=5,VALUE($H48)=10)=FALSE),1,
IF(AND(ISNUMBER(Synthese!AR48)=FALSE,OR(VALUE($H48)=5,VALUE($H48)=10)=TRUE),$AR$3,
IF(AND(VALUE($H48)=5,ABS($J48-Synthese!AR48)&gt;$AM$3)=TRUE,$AI$3,
IF(AND(VALUE($H48)=10,ABS($J48-Synthese!AR48)&gt;$AM$4)=TRUE,$AI$4,
1))))</f>
        <v>1</v>
      </c>
      <c r="AX48" s="78">
        <f>IF(AND(ISNUMBER(Synthese!AS48)=FALSE,OR(VALUE($H48)=5,VALUE($H48)=10)=FALSE),1,
IF(AND(ISNUMBER(Synthese!AS48)=FALSE,OR(VALUE($H48)=5,VALUE($H48)=10)=TRUE),$AR$3,
IF(AND(VALUE($H48)=5,ABS($J48-Synthese!AS48)&gt;$AM$3)=TRUE,$AI$3,
IF(AND(VALUE($H48)=10,ABS($J48-Synthese!AS48)&gt;$AM$4)=TRUE,$AI$4,
1))))</f>
        <v>1</v>
      </c>
      <c r="AY48" s="78">
        <f>IF(AND(ISNUMBER(Synthese!AT48)=FALSE,OR(VALUE($H48)=5,VALUE($H48)=10)=FALSE),1,
IF(AND(ISNUMBER(Synthese!AT48)=FALSE,OR(VALUE($H48)=5,VALUE($H48)=10)=TRUE),$AR$3,
IF(AND(VALUE($H48)=5,ABS($J48-Synthese!AT48)&gt;$AM$3)=TRUE,$AI$3,
IF(AND(VALUE($H48)=10,ABS($J48-Synthese!AT48)&gt;$AM$4)=TRUE,$AI$4,
1))))</f>
        <v>1</v>
      </c>
      <c r="AZ48" s="78">
        <f>IF(AND(ISNUMBER(Synthese!AU48)=FALSE,OR(VALUE($H48)=5,VALUE($H48)=10)=FALSE),1,
IF(AND(ISNUMBER(Synthese!AU48)=FALSE,OR(VALUE($H48)=5,VALUE($H48)=10)=TRUE),$AR$3,
IF(AND(VALUE($H48)=5,ABS($J48-Synthese!AU48)&gt;$AM$3)=TRUE,$AI$3,
IF(AND(VALUE($H48)=10,ABS($J48-Synthese!AU48)&gt;$AM$4)=TRUE,$AI$4,
1))))</f>
        <v>1</v>
      </c>
      <c r="BA48" s="78">
        <f>IF(AND(ISNUMBER(Synthese!AV48)=FALSE,OR(VALUE($H48)=5,VALUE($H48)=10)=FALSE),1,
IF(AND(ISNUMBER(Synthese!AV48)=FALSE,OR(VALUE($H48)=5,VALUE($H48)=10)=TRUE),$AR$3,
IF(AND(VALUE($H48)=5,ABS($J48-Synthese!AV48)&gt;$AM$3)=TRUE,$AI$3,
IF(AND(VALUE($H48)=10,ABS($J48-Synthese!AV48)&gt;$AM$4)=TRUE,$AI$4,
1))))</f>
        <v>1</v>
      </c>
      <c r="BB48" s="78">
        <f>IF(AND(ISNUMBER(Synthese!AW48)=FALSE,OR(VALUE($H48)=5,VALUE($H48)=10)=FALSE),1,
IF(AND(ISNUMBER(Synthese!AW48)=FALSE,OR(VALUE($H48)=5,VALUE($H48)=10)=TRUE),$AR$3,
IF(AND(VALUE($H48)=5,ABS($J48-Synthese!AW48)&gt;$AM$3)=TRUE,$AI$3,
IF(AND(VALUE($H48)=10,ABS($J48-Synthese!AW48)&gt;$AM$4)=TRUE,$AI$4,
1))))</f>
        <v>1</v>
      </c>
      <c r="BC48" s="78">
        <f>IF(AND(ISNUMBER(Synthese!AX48)=FALSE,OR(VALUE($H48)=5,VALUE($H48)=10)=FALSE),1,
IF(AND(ISNUMBER(Synthese!AX48)=FALSE,OR(VALUE($H48)=5,VALUE($H48)=10)=TRUE),$AR$3,
IF(AND(VALUE($H48)=5,ABS($J48-Synthese!AX48)&gt;$AM$3)=TRUE,$AI$3,
IF(AND(VALUE($H48)=10,ABS($J48-Synthese!AX48)&gt;$AM$4)=TRUE,$AI$4,
1))))</f>
        <v>1</v>
      </c>
      <c r="BD48" s="78">
        <f>IF(AND(ISNUMBER(Synthese!AY48)=FALSE,OR(VALUE($H48)=5,VALUE($H48)=10)=FALSE),1,
IF(AND(ISNUMBER(Synthese!AY48)=FALSE,OR(VALUE($H48)=5,VALUE($H48)=10)=TRUE),$AR$3,
IF(AND(VALUE($H48)=5,ABS($J48-Synthese!AY48)&gt;$AM$3)=TRUE,$AI$3,
IF(AND(VALUE($H48)=10,ABS($J48-Synthese!AY48)&gt;$AM$4)=TRUE,$AI$4,
1))))</f>
        <v>1</v>
      </c>
    </row>
    <row r="49" spans="1:56" ht="120" x14ac:dyDescent="0.25">
      <c r="A49" s="29" t="s">
        <v>153</v>
      </c>
      <c r="B49" s="17" t="str">
        <f>+Synthese!D49</f>
        <v>Israël–Gaza &amp; Moyen‑Orient</v>
      </c>
      <c r="C49" s="24">
        <v>40</v>
      </c>
      <c r="D49" s="11"/>
      <c r="E49" s="15" t="str">
        <f>Synthese!AC49</f>
        <v>–5 : Soutien maximal à Israël / ligne sécuritaire dure
+5 : Ligne pro‑palestinienne / pression forte sur Israë</v>
      </c>
      <c r="F49" s="16" t="str">
        <f>Synthese!AZ49</f>
        <v>–5 / –4 : Un soutien prioritaire à Israël centré sur sécurité et lutte contre terrorisme.
–3 / –2 : Une ligne pro‑Israël modérée reconnaissant considérations humanitaires.
–1 / 0 / +1 : Une position d’équilibre combinant sécurité d’Israël et protection des civils palestiniens.
+3 / +4 : Une ligne pro‑palestinienne modérée réclamant cessez‑le‑feu et reconnaissance d’État.
+5 : Une pression forte sur Israël incluant sanctions, embargos et défense prioritaire des droits palestiniens.</v>
      </c>
      <c r="G49" s="25" t="str">
        <f>'faire le test'!C56</f>
        <v>03 nécessaire</v>
      </c>
      <c r="H49" s="25" t="str">
        <f t="shared" si="0"/>
        <v>03</v>
      </c>
      <c r="I49" s="76">
        <f t="shared" si="1"/>
        <v>10</v>
      </c>
      <c r="J49" s="38">
        <f>'faire le test'!G56</f>
        <v>0</v>
      </c>
      <c r="K49" s="37">
        <f>IF(ISNUMBER(Synthese!AD49)=FALSE,"",ABS($J49-Synthese!AD49)^2*$H49)</f>
        <v>75</v>
      </c>
      <c r="L49" s="37">
        <f>IF(ISNUMBER(Synthese!AE49)=FALSE,"",ABS($J49-Synthese!AE49)^2*$H49)</f>
        <v>75</v>
      </c>
      <c r="M49" s="37">
        <f>IF(ISNUMBER(Synthese!AF49)=FALSE,"",ABS($J49-Synthese!AF49)^2*$H49)</f>
        <v>27</v>
      </c>
      <c r="N49" s="37" t="str">
        <f>IF(ISNUMBER(Synthese!AG49)=FALSE,"",ABS($J49-Synthese!AG49)^2*$H49)</f>
        <v/>
      </c>
      <c r="O49" s="37">
        <f>IF(ISNUMBER(Synthese!AH49)=FALSE,"",ABS($J49-Synthese!AH49)^2*$H49)</f>
        <v>12</v>
      </c>
      <c r="P49" s="37">
        <f>IF(ISNUMBER(Synthese!AI49)=FALSE,"",ABS($J49-Synthese!AI49)^2*$H49)</f>
        <v>27</v>
      </c>
      <c r="Q49" s="37">
        <f>IF(ISNUMBER(Synthese!AJ49)=FALSE,"",ABS($J49-Synthese!AJ49)^2*$H49)</f>
        <v>27</v>
      </c>
      <c r="R49" s="37">
        <f>IF(ISNUMBER(Synthese!AK49)=FALSE,"",ABS($J49-Synthese!AK49)^2*$H49)</f>
        <v>27</v>
      </c>
      <c r="S49" s="37">
        <f>IF(ISNUMBER(Synthese!AL49)=FALSE,"",ABS($J49-Synthese!AL49)^2*$H49)</f>
        <v>27</v>
      </c>
      <c r="T49" s="37">
        <f>IF(ISNUMBER(Synthese!AM49)=FALSE,"",ABS($J49-Synthese!AM49)^2*$H49)</f>
        <v>27</v>
      </c>
      <c r="U49" s="37">
        <f>IF(ISNUMBER(Synthese!AN49)=FALSE,"",ABS($J49-Synthese!AN49)^2*$H49)</f>
        <v>27</v>
      </c>
      <c r="V49" s="37">
        <f>IF(ISNUMBER(Synthese!AO49)=FALSE,"",ABS($J49-Synthese!AO49)^2*$H49)</f>
        <v>0</v>
      </c>
      <c r="W49" s="37">
        <f>IF(ISNUMBER(Synthese!AP49)=FALSE,"",ABS($J49-Synthese!AP49)^2*$H49)</f>
        <v>12</v>
      </c>
      <c r="X49" s="37">
        <f>IF(ISNUMBER(Synthese!AQ49)=FALSE,"",ABS($J49-Synthese!AQ49)^2*$H49)</f>
        <v>12</v>
      </c>
      <c r="Y49" s="37">
        <f>IF(ISNUMBER(Synthese!AR49)=FALSE,"",ABS($J49-Synthese!AR49)^2*$H49)</f>
        <v>12</v>
      </c>
      <c r="Z49" s="37">
        <f>IF(ISNUMBER(Synthese!AS49)=FALSE,"",ABS($J49-Synthese!AS49)^2*$H49)</f>
        <v>12</v>
      </c>
      <c r="AA49" s="37">
        <f>IF(ISNUMBER(Synthese!AT49)=FALSE,"",ABS($J49-Synthese!AT49)^2*$H49)</f>
        <v>75</v>
      </c>
      <c r="AB49" s="37" t="str">
        <f>IF(ISNUMBER(Synthese!AU49)=FALSE,"",ABS($J49-Synthese!AU49)^2*$H49)</f>
        <v/>
      </c>
      <c r="AC49" s="37">
        <f>IF(ISNUMBER(Synthese!AV49)=FALSE,"",ABS($J49-Synthese!AV49)^2*$H49)</f>
        <v>3</v>
      </c>
      <c r="AD49" s="37">
        <f>IF(ISNUMBER(Synthese!AW49)=FALSE,"",ABS($J49-Synthese!AW49)^2*$H49)</f>
        <v>3</v>
      </c>
      <c r="AE49" s="37">
        <f>IF(ISNUMBER(Synthese!AX49)=FALSE,"",ABS($J49-Synthese!AX49)^2*$H49)</f>
        <v>75</v>
      </c>
      <c r="AF49" s="37">
        <f>IF(ISNUMBER(Synthese!AY49)=FALSE,"",ABS($J49-Synthese!AY49)^2*$H49)</f>
        <v>0</v>
      </c>
      <c r="AI49" s="78">
        <f>IF(AND(ISNUMBER(Synthese!AD49)=FALSE,OR(VALUE($H49)=5,VALUE($H49)=10)=FALSE),1,
IF(AND(ISNUMBER(Synthese!AD49)=FALSE,OR(VALUE($H49)=5,VALUE($H49)=10)=TRUE),$AR$3,
IF(AND(VALUE($H49)=5,ABS($J49-Synthese!AD49)&gt;$AM$3)=TRUE,$AI$3,
IF(AND(VALUE($H49)=10,ABS($J49-Synthese!AD49)&gt;$AM$4)=TRUE,$AI$4,
1))))</f>
        <v>1</v>
      </c>
      <c r="AJ49" s="78">
        <f>IF(AND(ISNUMBER(Synthese!AE49)=FALSE,OR(VALUE($H49)=5,VALUE($H49)=10)=FALSE),1,
IF(AND(ISNUMBER(Synthese!AE49)=FALSE,OR(VALUE($H49)=5,VALUE($H49)=10)=TRUE),$AR$3,
IF(AND(VALUE($H49)=5,ABS($J49-Synthese!AE49)&gt;$AM$3)=TRUE,$AI$3,
IF(AND(VALUE($H49)=10,ABS($J49-Synthese!AE49)&gt;$AM$4)=TRUE,$AI$4,
1))))</f>
        <v>1</v>
      </c>
      <c r="AK49" s="78">
        <f>IF(AND(ISNUMBER(Synthese!AF49)=FALSE,OR(VALUE($H49)=5,VALUE($H49)=10)=FALSE),1,
IF(AND(ISNUMBER(Synthese!AF49)=FALSE,OR(VALUE($H49)=5,VALUE($H49)=10)=TRUE),$AR$3,
IF(AND(VALUE($H49)=5,ABS($J49-Synthese!AF49)&gt;$AM$3)=TRUE,$AI$3,
IF(AND(VALUE($H49)=10,ABS($J49-Synthese!AF49)&gt;$AM$4)=TRUE,$AI$4,
1))))</f>
        <v>1</v>
      </c>
      <c r="AL49" s="78">
        <f>IF(AND(ISNUMBER(Synthese!AG49)=FALSE,OR(VALUE($H49)=5,VALUE($H49)=10)=FALSE),1,
IF(AND(ISNUMBER(Synthese!AG49)=FALSE,OR(VALUE($H49)=5,VALUE($H49)=10)=TRUE),$AR$3,
IF(AND(VALUE($H49)=5,ABS($J49-Synthese!AG49)&gt;$AM$3)=TRUE,$AI$3,
IF(AND(VALUE($H49)=10,ABS($J49-Synthese!AG49)&gt;$AM$4)=TRUE,$AI$4,
1))))</f>
        <v>1</v>
      </c>
      <c r="AM49" s="78">
        <f>IF(AND(ISNUMBER(Synthese!AH49)=FALSE,OR(VALUE($H49)=5,VALUE($H49)=10)=FALSE),1,
IF(AND(ISNUMBER(Synthese!AH49)=FALSE,OR(VALUE($H49)=5,VALUE($H49)=10)=TRUE),$AR$3,
IF(AND(VALUE($H49)=5,ABS($J49-Synthese!AH49)&gt;$AM$3)=TRUE,$AI$3,
IF(AND(VALUE($H49)=10,ABS($J49-Synthese!AH49)&gt;$AM$4)=TRUE,$AI$4,
1))))</f>
        <v>1</v>
      </c>
      <c r="AN49" s="78">
        <f>IF(AND(ISNUMBER(Synthese!AI49)=FALSE,OR(VALUE($H49)=5,VALUE($H49)=10)=FALSE),1,
IF(AND(ISNUMBER(Synthese!AI49)=FALSE,OR(VALUE($H49)=5,VALUE($H49)=10)=TRUE),$AR$3,
IF(AND(VALUE($H49)=5,ABS($J49-Synthese!AI49)&gt;$AM$3)=TRUE,$AI$3,
IF(AND(VALUE($H49)=10,ABS($J49-Synthese!AI49)&gt;$AM$4)=TRUE,$AI$4,
1))))</f>
        <v>1</v>
      </c>
      <c r="AO49" s="78">
        <f>IF(AND(ISNUMBER(Synthese!AJ49)=FALSE,OR(VALUE($H49)=5,VALUE($H49)=10)=FALSE),1,
IF(AND(ISNUMBER(Synthese!AJ49)=FALSE,OR(VALUE($H49)=5,VALUE($H49)=10)=TRUE),$AR$3,
IF(AND(VALUE($H49)=5,ABS($J49-Synthese!AJ49)&gt;$AM$3)=TRUE,$AI$3,
IF(AND(VALUE($H49)=10,ABS($J49-Synthese!AJ49)&gt;$AM$4)=TRUE,$AI$4,
1))))</f>
        <v>1</v>
      </c>
      <c r="AP49" s="78">
        <f>IF(AND(ISNUMBER(Synthese!AK49)=FALSE,OR(VALUE($H49)=5,VALUE($H49)=10)=FALSE),1,
IF(AND(ISNUMBER(Synthese!AK49)=FALSE,OR(VALUE($H49)=5,VALUE($H49)=10)=TRUE),$AR$3,
IF(AND(VALUE($H49)=5,ABS($J49-Synthese!AK49)&gt;$AM$3)=TRUE,$AI$3,
IF(AND(VALUE($H49)=10,ABS($J49-Synthese!AK49)&gt;$AM$4)=TRUE,$AI$4,
1))))</f>
        <v>1</v>
      </c>
      <c r="AQ49" s="78">
        <f>IF(AND(ISNUMBER(Synthese!AL49)=FALSE,OR(VALUE($H49)=5,VALUE($H49)=10)=FALSE),1,
IF(AND(ISNUMBER(Synthese!AL49)=FALSE,OR(VALUE($H49)=5,VALUE($H49)=10)=TRUE),$AR$3,
IF(AND(VALUE($H49)=5,ABS($J49-Synthese!AL49)&gt;$AM$3)=TRUE,$AI$3,
IF(AND(VALUE($H49)=10,ABS($J49-Synthese!AL49)&gt;$AM$4)=TRUE,$AI$4,
1))))</f>
        <v>1</v>
      </c>
      <c r="AR49" s="78">
        <f>IF(AND(ISNUMBER(Synthese!AM49)=FALSE,OR(VALUE($H49)=5,VALUE($H49)=10)=FALSE),1,
IF(AND(ISNUMBER(Synthese!AM49)=FALSE,OR(VALUE($H49)=5,VALUE($H49)=10)=TRUE),$AR$3,
IF(AND(VALUE($H49)=5,ABS($J49-Synthese!AM49)&gt;$AM$3)=TRUE,$AI$3,
IF(AND(VALUE($H49)=10,ABS($J49-Synthese!AM49)&gt;$AM$4)=TRUE,$AI$4,
1))))</f>
        <v>1</v>
      </c>
      <c r="AS49" s="78">
        <f>IF(AND(ISNUMBER(Synthese!AN49)=FALSE,OR(VALUE($H49)=5,VALUE($H49)=10)=FALSE),1,
IF(AND(ISNUMBER(Synthese!AN49)=FALSE,OR(VALUE($H49)=5,VALUE($H49)=10)=TRUE),$AR$3,
IF(AND(VALUE($H49)=5,ABS($J49-Synthese!AN49)&gt;$AM$3)=TRUE,$AI$3,
IF(AND(VALUE($H49)=10,ABS($J49-Synthese!AN49)&gt;$AM$4)=TRUE,$AI$4,
1))))</f>
        <v>1</v>
      </c>
      <c r="AT49" s="78">
        <f>IF(AND(ISNUMBER(Synthese!AO49)=FALSE,OR(VALUE($H49)=5,VALUE($H49)=10)=FALSE),1,
IF(AND(ISNUMBER(Synthese!AO49)=FALSE,OR(VALUE($H49)=5,VALUE($H49)=10)=TRUE),$AR$3,
IF(AND(VALUE($H49)=5,ABS($J49-Synthese!AO49)&gt;$AM$3)=TRUE,$AI$3,
IF(AND(VALUE($H49)=10,ABS($J49-Synthese!AO49)&gt;$AM$4)=TRUE,$AI$4,
1))))</f>
        <v>1</v>
      </c>
      <c r="AU49" s="78">
        <f>IF(AND(ISNUMBER(Synthese!AP49)=FALSE,OR(VALUE($H49)=5,VALUE($H49)=10)=FALSE),1,
IF(AND(ISNUMBER(Synthese!AP49)=FALSE,OR(VALUE($H49)=5,VALUE($H49)=10)=TRUE),$AR$3,
IF(AND(VALUE($H49)=5,ABS($J49-Synthese!AP49)&gt;$AM$3)=TRUE,$AI$3,
IF(AND(VALUE($H49)=10,ABS($J49-Synthese!AP49)&gt;$AM$4)=TRUE,$AI$4,
1))))</f>
        <v>1</v>
      </c>
      <c r="AV49" s="78">
        <f>IF(AND(ISNUMBER(Synthese!AQ49)=FALSE,OR(VALUE($H49)=5,VALUE($H49)=10)=FALSE),1,
IF(AND(ISNUMBER(Synthese!AQ49)=FALSE,OR(VALUE($H49)=5,VALUE($H49)=10)=TRUE),$AR$3,
IF(AND(VALUE($H49)=5,ABS($J49-Synthese!AQ49)&gt;$AM$3)=TRUE,$AI$3,
IF(AND(VALUE($H49)=10,ABS($J49-Synthese!AQ49)&gt;$AM$4)=TRUE,$AI$4,
1))))</f>
        <v>1</v>
      </c>
      <c r="AW49" s="78">
        <f>IF(AND(ISNUMBER(Synthese!AR49)=FALSE,OR(VALUE($H49)=5,VALUE($H49)=10)=FALSE),1,
IF(AND(ISNUMBER(Synthese!AR49)=FALSE,OR(VALUE($H49)=5,VALUE($H49)=10)=TRUE),$AR$3,
IF(AND(VALUE($H49)=5,ABS($J49-Synthese!AR49)&gt;$AM$3)=TRUE,$AI$3,
IF(AND(VALUE($H49)=10,ABS($J49-Synthese!AR49)&gt;$AM$4)=TRUE,$AI$4,
1))))</f>
        <v>1</v>
      </c>
      <c r="AX49" s="78">
        <f>IF(AND(ISNUMBER(Synthese!AS49)=FALSE,OR(VALUE($H49)=5,VALUE($H49)=10)=FALSE),1,
IF(AND(ISNUMBER(Synthese!AS49)=FALSE,OR(VALUE($H49)=5,VALUE($H49)=10)=TRUE),$AR$3,
IF(AND(VALUE($H49)=5,ABS($J49-Synthese!AS49)&gt;$AM$3)=TRUE,$AI$3,
IF(AND(VALUE($H49)=10,ABS($J49-Synthese!AS49)&gt;$AM$4)=TRUE,$AI$4,
1))))</f>
        <v>1</v>
      </c>
      <c r="AY49" s="78">
        <f>IF(AND(ISNUMBER(Synthese!AT49)=FALSE,OR(VALUE($H49)=5,VALUE($H49)=10)=FALSE),1,
IF(AND(ISNUMBER(Synthese!AT49)=FALSE,OR(VALUE($H49)=5,VALUE($H49)=10)=TRUE),$AR$3,
IF(AND(VALUE($H49)=5,ABS($J49-Synthese!AT49)&gt;$AM$3)=TRUE,$AI$3,
IF(AND(VALUE($H49)=10,ABS($J49-Synthese!AT49)&gt;$AM$4)=TRUE,$AI$4,
1))))</f>
        <v>1</v>
      </c>
      <c r="AZ49" s="78">
        <f>IF(AND(ISNUMBER(Synthese!AU49)=FALSE,OR(VALUE($H49)=5,VALUE($H49)=10)=FALSE),1,
IF(AND(ISNUMBER(Synthese!AU49)=FALSE,OR(VALUE($H49)=5,VALUE($H49)=10)=TRUE),$AR$3,
IF(AND(VALUE($H49)=5,ABS($J49-Synthese!AU49)&gt;$AM$3)=TRUE,$AI$3,
IF(AND(VALUE($H49)=10,ABS($J49-Synthese!AU49)&gt;$AM$4)=TRUE,$AI$4,
1))))</f>
        <v>1</v>
      </c>
      <c r="BA49" s="78">
        <f>IF(AND(ISNUMBER(Synthese!AV49)=FALSE,OR(VALUE($H49)=5,VALUE($H49)=10)=FALSE),1,
IF(AND(ISNUMBER(Synthese!AV49)=FALSE,OR(VALUE($H49)=5,VALUE($H49)=10)=TRUE),$AR$3,
IF(AND(VALUE($H49)=5,ABS($J49-Synthese!AV49)&gt;$AM$3)=TRUE,$AI$3,
IF(AND(VALUE($H49)=10,ABS($J49-Synthese!AV49)&gt;$AM$4)=TRUE,$AI$4,
1))))</f>
        <v>1</v>
      </c>
      <c r="BB49" s="78">
        <f>IF(AND(ISNUMBER(Synthese!AW49)=FALSE,OR(VALUE($H49)=5,VALUE($H49)=10)=FALSE),1,
IF(AND(ISNUMBER(Synthese!AW49)=FALSE,OR(VALUE($H49)=5,VALUE($H49)=10)=TRUE),$AR$3,
IF(AND(VALUE($H49)=5,ABS($J49-Synthese!AW49)&gt;$AM$3)=TRUE,$AI$3,
IF(AND(VALUE($H49)=10,ABS($J49-Synthese!AW49)&gt;$AM$4)=TRUE,$AI$4,
1))))</f>
        <v>1</v>
      </c>
      <c r="BC49" s="78">
        <f>IF(AND(ISNUMBER(Synthese!AX49)=FALSE,OR(VALUE($H49)=5,VALUE($H49)=10)=FALSE),1,
IF(AND(ISNUMBER(Synthese!AX49)=FALSE,OR(VALUE($H49)=5,VALUE($H49)=10)=TRUE),$AR$3,
IF(AND(VALUE($H49)=5,ABS($J49-Synthese!AX49)&gt;$AM$3)=TRUE,$AI$3,
IF(AND(VALUE($H49)=10,ABS($J49-Synthese!AX49)&gt;$AM$4)=TRUE,$AI$4,
1))))</f>
        <v>1</v>
      </c>
      <c r="BD49" s="78">
        <f>IF(AND(ISNUMBER(Synthese!AY49)=FALSE,OR(VALUE($H49)=5,VALUE($H49)=10)=FALSE),1,
IF(AND(ISNUMBER(Synthese!AY49)=FALSE,OR(VALUE($H49)=5,VALUE($H49)=10)=TRUE),$AR$3,
IF(AND(VALUE($H49)=5,ABS($J49-Synthese!AY49)&gt;$AM$3)=TRUE,$AI$3,
IF(AND(VALUE($H49)=10,ABS($J49-Synthese!AY49)&gt;$AM$4)=TRUE,$AI$4,
1))))</f>
        <v>1</v>
      </c>
    </row>
    <row r="50" spans="1:56" ht="150" x14ac:dyDescent="0.25">
      <c r="A50" s="29" t="s">
        <v>153</v>
      </c>
      <c r="B50" s="17" t="str">
        <f>+Synthese!D50</f>
        <v>Chine &amp; Indo‑Pacifique</v>
      </c>
      <c r="C50" s="24">
        <v>41</v>
      </c>
      <c r="D50" s="11"/>
      <c r="E50" s="15" t="str">
        <f>Synthese!AC50</f>
        <v>–5 : Coopération / ouverture / non‑confrontation
+5 : Fermeté stratégique / souveraineté / confrontation</v>
      </c>
      <c r="F50" s="16" t="str">
        <f>Synthese!AZ50</f>
        <v>–5 / –4 : Une coopération économique ouverte refusant confrontation et privilégiant multilatéralisme.
–3 / –2 : Une diplomatie non‑alignée prudente sans doctrine Indo‑Pacifique construite.
–1 / 0 / +1 : Une souveraineté équilibrée mêlant prudence stratégique et relations pragmatiques.
+3 / +4 : Une méfiance stratégique affirmée dénonçant dépendances et ingérences chinoises.
+5 : Une ligne de fermeté considérant Chine comme puissance hostile et nécessitant dissuasion.</v>
      </c>
      <c r="G50" s="25" t="str">
        <f>'faire le test'!C57</f>
        <v>03 nécessaire</v>
      </c>
      <c r="H50" s="25" t="str">
        <f t="shared" si="0"/>
        <v>03</v>
      </c>
      <c r="I50" s="76">
        <f t="shared" si="1"/>
        <v>10</v>
      </c>
      <c r="J50" s="38">
        <f>'faire le test'!G57</f>
        <v>0</v>
      </c>
      <c r="K50" s="37">
        <f>IF(ISNUMBER(Synthese!AD50)=FALSE,"",ABS($J50-Synthese!AD50)^2*$H50)</f>
        <v>27</v>
      </c>
      <c r="L50" s="37">
        <f>IF(ISNUMBER(Synthese!AE50)=FALSE,"",ABS($J50-Synthese!AE50)^2*$H50)</f>
        <v>27</v>
      </c>
      <c r="M50" s="37" t="str">
        <f>IF(ISNUMBER(Synthese!AF50)=FALSE,"",ABS($J50-Synthese!AF50)^2*$H50)</f>
        <v/>
      </c>
      <c r="N50" s="37" t="str">
        <f>IF(ISNUMBER(Synthese!AG50)=FALSE,"",ABS($J50-Synthese!AG50)^2*$H50)</f>
        <v/>
      </c>
      <c r="O50" s="37" t="str">
        <f>IF(ISNUMBER(Synthese!AH50)=FALSE,"",ABS($J50-Synthese!AH50)^2*$H50)</f>
        <v/>
      </c>
      <c r="P50" s="37">
        <f>IF(ISNUMBER(Synthese!AI50)=FALSE,"",ABS($J50-Synthese!AI50)^2*$H50)</f>
        <v>12</v>
      </c>
      <c r="Q50" s="37">
        <f>IF(ISNUMBER(Synthese!AJ50)=FALSE,"",ABS($J50-Synthese!AJ50)^2*$H50)</f>
        <v>12</v>
      </c>
      <c r="R50" s="37">
        <f>IF(ISNUMBER(Synthese!AK50)=FALSE,"",ABS($J50-Synthese!AK50)^2*$H50)</f>
        <v>12</v>
      </c>
      <c r="S50" s="37" t="str">
        <f>IF(ISNUMBER(Synthese!AL50)=FALSE,"",ABS($J50-Synthese!AL50)^2*$H50)</f>
        <v/>
      </c>
      <c r="T50" s="37">
        <f>IF(ISNUMBER(Synthese!AM50)=FALSE,"",ABS($J50-Synthese!AM50)^2*$H50)</f>
        <v>48</v>
      </c>
      <c r="U50" s="37">
        <f>IF(ISNUMBER(Synthese!AN50)=FALSE,"",ABS($J50-Synthese!AN50)^2*$H50)</f>
        <v>27</v>
      </c>
      <c r="V50" s="37">
        <f>IF(ISNUMBER(Synthese!AO50)=FALSE,"",ABS($J50-Synthese!AO50)^2*$H50)</f>
        <v>0</v>
      </c>
      <c r="W50" s="37">
        <f>IF(ISNUMBER(Synthese!AP50)=FALSE,"",ABS($J50-Synthese!AP50)^2*$H50)</f>
        <v>3</v>
      </c>
      <c r="X50" s="37">
        <f>IF(ISNUMBER(Synthese!AQ50)=FALSE,"",ABS($J50-Synthese!AQ50)^2*$H50)</f>
        <v>27</v>
      </c>
      <c r="Y50" s="37">
        <f>IF(ISNUMBER(Synthese!AR50)=FALSE,"",ABS($J50-Synthese!AR50)^2*$H50)</f>
        <v>48</v>
      </c>
      <c r="Z50" s="37">
        <f>IF(ISNUMBER(Synthese!AS50)=FALSE,"",ABS($J50-Synthese!AS50)^2*$H50)</f>
        <v>48</v>
      </c>
      <c r="AA50" s="37">
        <f>IF(ISNUMBER(Synthese!AT50)=FALSE,"",ABS($J50-Synthese!AT50)^2*$H50)</f>
        <v>27</v>
      </c>
      <c r="AB50" s="37" t="str">
        <f>IF(ISNUMBER(Synthese!AU50)=FALSE,"",ABS($J50-Synthese!AU50)^2*$H50)</f>
        <v/>
      </c>
      <c r="AC50" s="37">
        <f>IF(ISNUMBER(Synthese!AV50)=FALSE,"",ABS($J50-Synthese!AV50)^2*$H50)</f>
        <v>48</v>
      </c>
      <c r="AD50" s="37">
        <f>IF(ISNUMBER(Synthese!AW50)=FALSE,"",ABS($J50-Synthese!AW50)^2*$H50)</f>
        <v>48</v>
      </c>
      <c r="AE50" s="37">
        <f>IF(ISNUMBER(Synthese!AX50)=FALSE,"",ABS($J50-Synthese!AX50)^2*$H50)</f>
        <v>48</v>
      </c>
      <c r="AF50" s="37">
        <f>IF(ISNUMBER(Synthese!AY50)=FALSE,"",ABS($J50-Synthese!AY50)^2*$H50)</f>
        <v>0</v>
      </c>
      <c r="AI50" s="78">
        <f>IF(AND(ISNUMBER(Synthese!AD50)=FALSE,OR(VALUE($H50)=5,VALUE($H50)=10)=FALSE),1,
IF(AND(ISNUMBER(Synthese!AD50)=FALSE,OR(VALUE($H50)=5,VALUE($H50)=10)=TRUE),$AR$3,
IF(AND(VALUE($H50)=5,ABS($J50-Synthese!AD50)&gt;$AM$3)=TRUE,$AI$3,
IF(AND(VALUE($H50)=10,ABS($J50-Synthese!AD50)&gt;$AM$4)=TRUE,$AI$4,
1))))</f>
        <v>1</v>
      </c>
      <c r="AJ50" s="78">
        <f>IF(AND(ISNUMBER(Synthese!AE50)=FALSE,OR(VALUE($H50)=5,VALUE($H50)=10)=FALSE),1,
IF(AND(ISNUMBER(Synthese!AE50)=FALSE,OR(VALUE($H50)=5,VALUE($H50)=10)=TRUE),$AR$3,
IF(AND(VALUE($H50)=5,ABS($J50-Synthese!AE50)&gt;$AM$3)=TRUE,$AI$3,
IF(AND(VALUE($H50)=10,ABS($J50-Synthese!AE50)&gt;$AM$4)=TRUE,$AI$4,
1))))</f>
        <v>1</v>
      </c>
      <c r="AK50" s="78">
        <f>IF(AND(ISNUMBER(Synthese!AF50)=FALSE,OR(VALUE($H50)=5,VALUE($H50)=10)=FALSE),1,
IF(AND(ISNUMBER(Synthese!AF50)=FALSE,OR(VALUE($H50)=5,VALUE($H50)=10)=TRUE),$AR$3,
IF(AND(VALUE($H50)=5,ABS($J50-Synthese!AF50)&gt;$AM$3)=TRUE,$AI$3,
IF(AND(VALUE($H50)=10,ABS($J50-Synthese!AF50)&gt;$AM$4)=TRUE,$AI$4,
1))))</f>
        <v>1</v>
      </c>
      <c r="AL50" s="78">
        <f>IF(AND(ISNUMBER(Synthese!AG50)=FALSE,OR(VALUE($H50)=5,VALUE($H50)=10)=FALSE),1,
IF(AND(ISNUMBER(Synthese!AG50)=FALSE,OR(VALUE($H50)=5,VALUE($H50)=10)=TRUE),$AR$3,
IF(AND(VALUE($H50)=5,ABS($J50-Synthese!AG50)&gt;$AM$3)=TRUE,$AI$3,
IF(AND(VALUE($H50)=10,ABS($J50-Synthese!AG50)&gt;$AM$4)=TRUE,$AI$4,
1))))</f>
        <v>1</v>
      </c>
      <c r="AM50" s="78">
        <f>IF(AND(ISNUMBER(Synthese!AH50)=FALSE,OR(VALUE($H50)=5,VALUE($H50)=10)=FALSE),1,
IF(AND(ISNUMBER(Synthese!AH50)=FALSE,OR(VALUE($H50)=5,VALUE($H50)=10)=TRUE),$AR$3,
IF(AND(VALUE($H50)=5,ABS($J50-Synthese!AH50)&gt;$AM$3)=TRUE,$AI$3,
IF(AND(VALUE($H50)=10,ABS($J50-Synthese!AH50)&gt;$AM$4)=TRUE,$AI$4,
1))))</f>
        <v>1</v>
      </c>
      <c r="AN50" s="78">
        <f>IF(AND(ISNUMBER(Synthese!AI50)=FALSE,OR(VALUE($H50)=5,VALUE($H50)=10)=FALSE),1,
IF(AND(ISNUMBER(Synthese!AI50)=FALSE,OR(VALUE($H50)=5,VALUE($H50)=10)=TRUE),$AR$3,
IF(AND(VALUE($H50)=5,ABS($J50-Synthese!AI50)&gt;$AM$3)=TRUE,$AI$3,
IF(AND(VALUE($H50)=10,ABS($J50-Synthese!AI50)&gt;$AM$4)=TRUE,$AI$4,
1))))</f>
        <v>1</v>
      </c>
      <c r="AO50" s="78">
        <f>IF(AND(ISNUMBER(Synthese!AJ50)=FALSE,OR(VALUE($H50)=5,VALUE($H50)=10)=FALSE),1,
IF(AND(ISNUMBER(Synthese!AJ50)=FALSE,OR(VALUE($H50)=5,VALUE($H50)=10)=TRUE),$AR$3,
IF(AND(VALUE($H50)=5,ABS($J50-Synthese!AJ50)&gt;$AM$3)=TRUE,$AI$3,
IF(AND(VALUE($H50)=10,ABS($J50-Synthese!AJ50)&gt;$AM$4)=TRUE,$AI$4,
1))))</f>
        <v>1</v>
      </c>
      <c r="AP50" s="78">
        <f>IF(AND(ISNUMBER(Synthese!AK50)=FALSE,OR(VALUE($H50)=5,VALUE($H50)=10)=FALSE),1,
IF(AND(ISNUMBER(Synthese!AK50)=FALSE,OR(VALUE($H50)=5,VALUE($H50)=10)=TRUE),$AR$3,
IF(AND(VALUE($H50)=5,ABS($J50-Synthese!AK50)&gt;$AM$3)=TRUE,$AI$3,
IF(AND(VALUE($H50)=10,ABS($J50-Synthese!AK50)&gt;$AM$4)=TRUE,$AI$4,
1))))</f>
        <v>1</v>
      </c>
      <c r="AQ50" s="78">
        <f>IF(AND(ISNUMBER(Synthese!AL50)=FALSE,OR(VALUE($H50)=5,VALUE($H50)=10)=FALSE),1,
IF(AND(ISNUMBER(Synthese!AL50)=FALSE,OR(VALUE($H50)=5,VALUE($H50)=10)=TRUE),$AR$3,
IF(AND(VALUE($H50)=5,ABS($J50-Synthese!AL50)&gt;$AM$3)=TRUE,$AI$3,
IF(AND(VALUE($H50)=10,ABS($J50-Synthese!AL50)&gt;$AM$4)=TRUE,$AI$4,
1))))</f>
        <v>1</v>
      </c>
      <c r="AR50" s="78">
        <f>IF(AND(ISNUMBER(Synthese!AM50)=FALSE,OR(VALUE($H50)=5,VALUE($H50)=10)=FALSE),1,
IF(AND(ISNUMBER(Synthese!AM50)=FALSE,OR(VALUE($H50)=5,VALUE($H50)=10)=TRUE),$AR$3,
IF(AND(VALUE($H50)=5,ABS($J50-Synthese!AM50)&gt;$AM$3)=TRUE,$AI$3,
IF(AND(VALUE($H50)=10,ABS($J50-Synthese!AM50)&gt;$AM$4)=TRUE,$AI$4,
1))))</f>
        <v>1</v>
      </c>
      <c r="AS50" s="78">
        <f>IF(AND(ISNUMBER(Synthese!AN50)=FALSE,OR(VALUE($H50)=5,VALUE($H50)=10)=FALSE),1,
IF(AND(ISNUMBER(Synthese!AN50)=FALSE,OR(VALUE($H50)=5,VALUE($H50)=10)=TRUE),$AR$3,
IF(AND(VALUE($H50)=5,ABS($J50-Synthese!AN50)&gt;$AM$3)=TRUE,$AI$3,
IF(AND(VALUE($H50)=10,ABS($J50-Synthese!AN50)&gt;$AM$4)=TRUE,$AI$4,
1))))</f>
        <v>1</v>
      </c>
      <c r="AT50" s="78">
        <f>IF(AND(ISNUMBER(Synthese!AO50)=FALSE,OR(VALUE($H50)=5,VALUE($H50)=10)=FALSE),1,
IF(AND(ISNUMBER(Synthese!AO50)=FALSE,OR(VALUE($H50)=5,VALUE($H50)=10)=TRUE),$AR$3,
IF(AND(VALUE($H50)=5,ABS($J50-Synthese!AO50)&gt;$AM$3)=TRUE,$AI$3,
IF(AND(VALUE($H50)=10,ABS($J50-Synthese!AO50)&gt;$AM$4)=TRUE,$AI$4,
1))))</f>
        <v>1</v>
      </c>
      <c r="AU50" s="78">
        <f>IF(AND(ISNUMBER(Synthese!AP50)=FALSE,OR(VALUE($H50)=5,VALUE($H50)=10)=FALSE),1,
IF(AND(ISNUMBER(Synthese!AP50)=FALSE,OR(VALUE($H50)=5,VALUE($H50)=10)=TRUE),$AR$3,
IF(AND(VALUE($H50)=5,ABS($J50-Synthese!AP50)&gt;$AM$3)=TRUE,$AI$3,
IF(AND(VALUE($H50)=10,ABS($J50-Synthese!AP50)&gt;$AM$4)=TRUE,$AI$4,
1))))</f>
        <v>1</v>
      </c>
      <c r="AV50" s="78">
        <f>IF(AND(ISNUMBER(Synthese!AQ50)=FALSE,OR(VALUE($H50)=5,VALUE($H50)=10)=FALSE),1,
IF(AND(ISNUMBER(Synthese!AQ50)=FALSE,OR(VALUE($H50)=5,VALUE($H50)=10)=TRUE),$AR$3,
IF(AND(VALUE($H50)=5,ABS($J50-Synthese!AQ50)&gt;$AM$3)=TRUE,$AI$3,
IF(AND(VALUE($H50)=10,ABS($J50-Synthese!AQ50)&gt;$AM$4)=TRUE,$AI$4,
1))))</f>
        <v>1</v>
      </c>
      <c r="AW50" s="78">
        <f>IF(AND(ISNUMBER(Synthese!AR50)=FALSE,OR(VALUE($H50)=5,VALUE($H50)=10)=FALSE),1,
IF(AND(ISNUMBER(Synthese!AR50)=FALSE,OR(VALUE($H50)=5,VALUE($H50)=10)=TRUE),$AR$3,
IF(AND(VALUE($H50)=5,ABS($J50-Synthese!AR50)&gt;$AM$3)=TRUE,$AI$3,
IF(AND(VALUE($H50)=10,ABS($J50-Synthese!AR50)&gt;$AM$4)=TRUE,$AI$4,
1))))</f>
        <v>1</v>
      </c>
      <c r="AX50" s="78">
        <f>IF(AND(ISNUMBER(Synthese!AS50)=FALSE,OR(VALUE($H50)=5,VALUE($H50)=10)=FALSE),1,
IF(AND(ISNUMBER(Synthese!AS50)=FALSE,OR(VALUE($H50)=5,VALUE($H50)=10)=TRUE),$AR$3,
IF(AND(VALUE($H50)=5,ABS($J50-Synthese!AS50)&gt;$AM$3)=TRUE,$AI$3,
IF(AND(VALUE($H50)=10,ABS($J50-Synthese!AS50)&gt;$AM$4)=TRUE,$AI$4,
1))))</f>
        <v>1</v>
      </c>
      <c r="AY50" s="78">
        <f>IF(AND(ISNUMBER(Synthese!AT50)=FALSE,OR(VALUE($H50)=5,VALUE($H50)=10)=FALSE),1,
IF(AND(ISNUMBER(Synthese!AT50)=FALSE,OR(VALUE($H50)=5,VALUE($H50)=10)=TRUE),$AR$3,
IF(AND(VALUE($H50)=5,ABS($J50-Synthese!AT50)&gt;$AM$3)=TRUE,$AI$3,
IF(AND(VALUE($H50)=10,ABS($J50-Synthese!AT50)&gt;$AM$4)=TRUE,$AI$4,
1))))</f>
        <v>1</v>
      </c>
      <c r="AZ50" s="78">
        <f>IF(AND(ISNUMBER(Synthese!AU50)=FALSE,OR(VALUE($H50)=5,VALUE($H50)=10)=FALSE),1,
IF(AND(ISNUMBER(Synthese!AU50)=FALSE,OR(VALUE($H50)=5,VALUE($H50)=10)=TRUE),$AR$3,
IF(AND(VALUE($H50)=5,ABS($J50-Synthese!AU50)&gt;$AM$3)=TRUE,$AI$3,
IF(AND(VALUE($H50)=10,ABS($J50-Synthese!AU50)&gt;$AM$4)=TRUE,$AI$4,
1))))</f>
        <v>1</v>
      </c>
      <c r="BA50" s="78">
        <f>IF(AND(ISNUMBER(Synthese!AV50)=FALSE,OR(VALUE($H50)=5,VALUE($H50)=10)=FALSE),1,
IF(AND(ISNUMBER(Synthese!AV50)=FALSE,OR(VALUE($H50)=5,VALUE($H50)=10)=TRUE),$AR$3,
IF(AND(VALUE($H50)=5,ABS($J50-Synthese!AV50)&gt;$AM$3)=TRUE,$AI$3,
IF(AND(VALUE($H50)=10,ABS($J50-Synthese!AV50)&gt;$AM$4)=TRUE,$AI$4,
1))))</f>
        <v>1</v>
      </c>
      <c r="BB50" s="78">
        <f>IF(AND(ISNUMBER(Synthese!AW50)=FALSE,OR(VALUE($H50)=5,VALUE($H50)=10)=FALSE),1,
IF(AND(ISNUMBER(Synthese!AW50)=FALSE,OR(VALUE($H50)=5,VALUE($H50)=10)=TRUE),$AR$3,
IF(AND(VALUE($H50)=5,ABS($J50-Synthese!AW50)&gt;$AM$3)=TRUE,$AI$3,
IF(AND(VALUE($H50)=10,ABS($J50-Synthese!AW50)&gt;$AM$4)=TRUE,$AI$4,
1))))</f>
        <v>1</v>
      </c>
      <c r="BC50" s="78">
        <f>IF(AND(ISNUMBER(Synthese!AX50)=FALSE,OR(VALUE($H50)=5,VALUE($H50)=10)=FALSE),1,
IF(AND(ISNUMBER(Synthese!AX50)=FALSE,OR(VALUE($H50)=5,VALUE($H50)=10)=TRUE),$AR$3,
IF(AND(VALUE($H50)=5,ABS($J50-Synthese!AX50)&gt;$AM$3)=TRUE,$AI$3,
IF(AND(VALUE($H50)=10,ABS($J50-Synthese!AX50)&gt;$AM$4)=TRUE,$AI$4,
1))))</f>
        <v>1</v>
      </c>
      <c r="BD50" s="78">
        <f>IF(AND(ISNUMBER(Synthese!AY50)=FALSE,OR(VALUE($H50)=5,VALUE($H50)=10)=FALSE),1,
IF(AND(ISNUMBER(Synthese!AY50)=FALSE,OR(VALUE($H50)=5,VALUE($H50)=10)=TRUE),$AR$3,
IF(AND(VALUE($H50)=5,ABS($J50-Synthese!AY50)&gt;$AM$3)=TRUE,$AI$3,
IF(AND(VALUE($H50)=10,ABS($J50-Synthese!AY50)&gt;$AM$4)=TRUE,$AI$4,
1))))</f>
        <v>1</v>
      </c>
    </row>
    <row r="51" spans="1:56" ht="150" x14ac:dyDescent="0.25">
      <c r="A51" s="29" t="s">
        <v>153</v>
      </c>
      <c r="B51" s="17" t="str">
        <f>+Synthese!D51</f>
        <v>Politique africaine</v>
      </c>
      <c r="C51" s="24">
        <v>42</v>
      </c>
      <c r="D51" s="11"/>
      <c r="E51" s="15" t="str">
        <f>Synthese!AC51</f>
        <v>–5 : Ligne interventionniste / sécuritaire / Françafrique
+5 : Ligne de rupture / décoloniale / non‑ingérence</v>
      </c>
      <c r="F51" s="16" t="str">
        <f>Synthese!AZ51</f>
        <v>–5 / –4 : Un interventionnisme sécuritaire centré sur opérations militaires et intérêts français.
–3 / –2 : Une approche transactionnelle limitant engagements africains et conditionnant coopérations.
–1 / 0 / +1 : Une coopération classique privilégiant souveraineté et partenariats équilibrés.
+3 / +4 : Une rupture anti‑néocoloniale incluant reconnaissance historique et retrait militaire.
+5 : Une politique fondée sur souveraineté africaine, non‑ingérence totale et droits des peuples.</v>
      </c>
      <c r="G51" s="25" t="str">
        <f>'faire le test'!C58</f>
        <v>03 nécessaire</v>
      </c>
      <c r="H51" s="25" t="str">
        <f t="shared" si="0"/>
        <v>03</v>
      </c>
      <c r="I51" s="76">
        <f t="shared" si="1"/>
        <v>10</v>
      </c>
      <c r="J51" s="38">
        <f>'faire le test'!G58</f>
        <v>0</v>
      </c>
      <c r="K51" s="37">
        <f>IF(ISNUMBER(Synthese!AD51)=FALSE,"",ABS($J51-Synthese!AD51)^2*$H51)</f>
        <v>75</v>
      </c>
      <c r="L51" s="37">
        <f>IF(ISNUMBER(Synthese!AE51)=FALSE,"",ABS($J51-Synthese!AE51)^2*$H51)</f>
        <v>75</v>
      </c>
      <c r="M51" s="37">
        <f>IF(ISNUMBER(Synthese!AF51)=FALSE,"",ABS($J51-Synthese!AF51)^2*$H51)</f>
        <v>75</v>
      </c>
      <c r="N51" s="37" t="str">
        <f>IF(ISNUMBER(Synthese!AG51)=FALSE,"",ABS($J51-Synthese!AG51)^2*$H51)</f>
        <v/>
      </c>
      <c r="O51" s="37">
        <f>IF(ISNUMBER(Synthese!AH51)=FALSE,"",ABS($J51-Synthese!AH51)^2*$H51)</f>
        <v>27</v>
      </c>
      <c r="P51" s="37">
        <f>IF(ISNUMBER(Synthese!AI51)=FALSE,"",ABS($J51-Synthese!AI51)^2*$H51)</f>
        <v>27</v>
      </c>
      <c r="Q51" s="37">
        <f>IF(ISNUMBER(Synthese!AJ51)=FALSE,"",ABS($J51-Synthese!AJ51)^2*$H51)</f>
        <v>27</v>
      </c>
      <c r="R51" s="37">
        <f>IF(ISNUMBER(Synthese!AK51)=FALSE,"",ABS($J51-Synthese!AK51)^2*$H51)</f>
        <v>27</v>
      </c>
      <c r="S51" s="37">
        <f>IF(ISNUMBER(Synthese!AL51)=FALSE,"",ABS($J51-Synthese!AL51)^2*$H51)</f>
        <v>48</v>
      </c>
      <c r="T51" s="37">
        <f>IF(ISNUMBER(Synthese!AM51)=FALSE,"",ABS($J51-Synthese!AM51)^2*$H51)</f>
        <v>48</v>
      </c>
      <c r="U51" s="37">
        <f>IF(ISNUMBER(Synthese!AN51)=FALSE,"",ABS($J51-Synthese!AN51)^2*$H51)</f>
        <v>3</v>
      </c>
      <c r="V51" s="37">
        <f>IF(ISNUMBER(Synthese!AO51)=FALSE,"",ABS($J51-Synthese!AO51)^2*$H51)</f>
        <v>12</v>
      </c>
      <c r="W51" s="37">
        <f>IF(ISNUMBER(Synthese!AP51)=FALSE,"",ABS($J51-Synthese!AP51)^2*$H51)</f>
        <v>27</v>
      </c>
      <c r="X51" s="37">
        <f>IF(ISNUMBER(Synthese!AQ51)=FALSE,"",ABS($J51-Synthese!AQ51)^2*$H51)</f>
        <v>0</v>
      </c>
      <c r="Y51" s="37">
        <f>IF(ISNUMBER(Synthese!AR51)=FALSE,"",ABS($J51-Synthese!AR51)^2*$H51)</f>
        <v>0</v>
      </c>
      <c r="Z51" s="37">
        <f>IF(ISNUMBER(Synthese!AS51)=FALSE,"",ABS($J51-Synthese!AS51)^2*$H51)</f>
        <v>3</v>
      </c>
      <c r="AA51" s="37">
        <f>IF(ISNUMBER(Synthese!AT51)=FALSE,"",ABS($J51-Synthese!AT51)^2*$H51)</f>
        <v>0</v>
      </c>
      <c r="AB51" s="37">
        <f>IF(ISNUMBER(Synthese!AU51)=FALSE,"",ABS($J51-Synthese!AU51)^2*$H51)</f>
        <v>12</v>
      </c>
      <c r="AC51" s="37">
        <f>IF(ISNUMBER(Synthese!AV51)=FALSE,"",ABS($J51-Synthese!AV51)^2*$H51)</f>
        <v>27</v>
      </c>
      <c r="AD51" s="37">
        <f>IF(ISNUMBER(Synthese!AW51)=FALSE,"",ABS($J51-Synthese!AW51)^2*$H51)</f>
        <v>27</v>
      </c>
      <c r="AE51" s="37">
        <f>IF(ISNUMBER(Synthese!AX51)=FALSE,"",ABS($J51-Synthese!AX51)^2*$H51)</f>
        <v>12</v>
      </c>
      <c r="AF51" s="37">
        <f>IF(ISNUMBER(Synthese!AY51)=FALSE,"",ABS($J51-Synthese!AY51)^2*$H51)</f>
        <v>12</v>
      </c>
      <c r="AI51" s="78">
        <f>IF(AND(ISNUMBER(Synthese!AD51)=FALSE,OR(VALUE($H51)=5,VALUE($H51)=10)=FALSE),1,
IF(AND(ISNUMBER(Synthese!AD51)=FALSE,OR(VALUE($H51)=5,VALUE($H51)=10)=TRUE),$AR$3,
IF(AND(VALUE($H51)=5,ABS($J51-Synthese!AD51)&gt;$AM$3)=TRUE,$AI$3,
IF(AND(VALUE($H51)=10,ABS($J51-Synthese!AD51)&gt;$AM$4)=TRUE,$AI$4,
1))))</f>
        <v>1</v>
      </c>
      <c r="AJ51" s="78">
        <f>IF(AND(ISNUMBER(Synthese!AE51)=FALSE,OR(VALUE($H51)=5,VALUE($H51)=10)=FALSE),1,
IF(AND(ISNUMBER(Synthese!AE51)=FALSE,OR(VALUE($H51)=5,VALUE($H51)=10)=TRUE),$AR$3,
IF(AND(VALUE($H51)=5,ABS($J51-Synthese!AE51)&gt;$AM$3)=TRUE,$AI$3,
IF(AND(VALUE($H51)=10,ABS($J51-Synthese!AE51)&gt;$AM$4)=TRUE,$AI$4,
1))))</f>
        <v>1</v>
      </c>
      <c r="AK51" s="78">
        <f>IF(AND(ISNUMBER(Synthese!AF51)=FALSE,OR(VALUE($H51)=5,VALUE($H51)=10)=FALSE),1,
IF(AND(ISNUMBER(Synthese!AF51)=FALSE,OR(VALUE($H51)=5,VALUE($H51)=10)=TRUE),$AR$3,
IF(AND(VALUE($H51)=5,ABS($J51-Synthese!AF51)&gt;$AM$3)=TRUE,$AI$3,
IF(AND(VALUE($H51)=10,ABS($J51-Synthese!AF51)&gt;$AM$4)=TRUE,$AI$4,
1))))</f>
        <v>1</v>
      </c>
      <c r="AL51" s="78">
        <f>IF(AND(ISNUMBER(Synthese!AG51)=FALSE,OR(VALUE($H51)=5,VALUE($H51)=10)=FALSE),1,
IF(AND(ISNUMBER(Synthese!AG51)=FALSE,OR(VALUE($H51)=5,VALUE($H51)=10)=TRUE),$AR$3,
IF(AND(VALUE($H51)=5,ABS($J51-Synthese!AG51)&gt;$AM$3)=TRUE,$AI$3,
IF(AND(VALUE($H51)=10,ABS($J51-Synthese!AG51)&gt;$AM$4)=TRUE,$AI$4,
1))))</f>
        <v>1</v>
      </c>
      <c r="AM51" s="78">
        <f>IF(AND(ISNUMBER(Synthese!AH51)=FALSE,OR(VALUE($H51)=5,VALUE($H51)=10)=FALSE),1,
IF(AND(ISNUMBER(Synthese!AH51)=FALSE,OR(VALUE($H51)=5,VALUE($H51)=10)=TRUE),$AR$3,
IF(AND(VALUE($H51)=5,ABS($J51-Synthese!AH51)&gt;$AM$3)=TRUE,$AI$3,
IF(AND(VALUE($H51)=10,ABS($J51-Synthese!AH51)&gt;$AM$4)=TRUE,$AI$4,
1))))</f>
        <v>1</v>
      </c>
      <c r="AN51" s="78">
        <f>IF(AND(ISNUMBER(Synthese!AI51)=FALSE,OR(VALUE($H51)=5,VALUE($H51)=10)=FALSE),1,
IF(AND(ISNUMBER(Synthese!AI51)=FALSE,OR(VALUE($H51)=5,VALUE($H51)=10)=TRUE),$AR$3,
IF(AND(VALUE($H51)=5,ABS($J51-Synthese!AI51)&gt;$AM$3)=TRUE,$AI$3,
IF(AND(VALUE($H51)=10,ABS($J51-Synthese!AI51)&gt;$AM$4)=TRUE,$AI$4,
1))))</f>
        <v>1</v>
      </c>
      <c r="AO51" s="78">
        <f>IF(AND(ISNUMBER(Synthese!AJ51)=FALSE,OR(VALUE($H51)=5,VALUE($H51)=10)=FALSE),1,
IF(AND(ISNUMBER(Synthese!AJ51)=FALSE,OR(VALUE($H51)=5,VALUE($H51)=10)=TRUE),$AR$3,
IF(AND(VALUE($H51)=5,ABS($J51-Synthese!AJ51)&gt;$AM$3)=TRUE,$AI$3,
IF(AND(VALUE($H51)=10,ABS($J51-Synthese!AJ51)&gt;$AM$4)=TRUE,$AI$4,
1))))</f>
        <v>1</v>
      </c>
      <c r="AP51" s="78">
        <f>IF(AND(ISNUMBER(Synthese!AK51)=FALSE,OR(VALUE($H51)=5,VALUE($H51)=10)=FALSE),1,
IF(AND(ISNUMBER(Synthese!AK51)=FALSE,OR(VALUE($H51)=5,VALUE($H51)=10)=TRUE),$AR$3,
IF(AND(VALUE($H51)=5,ABS($J51-Synthese!AK51)&gt;$AM$3)=TRUE,$AI$3,
IF(AND(VALUE($H51)=10,ABS($J51-Synthese!AK51)&gt;$AM$4)=TRUE,$AI$4,
1))))</f>
        <v>1</v>
      </c>
      <c r="AQ51" s="78">
        <f>IF(AND(ISNUMBER(Synthese!AL51)=FALSE,OR(VALUE($H51)=5,VALUE($H51)=10)=FALSE),1,
IF(AND(ISNUMBER(Synthese!AL51)=FALSE,OR(VALUE($H51)=5,VALUE($H51)=10)=TRUE),$AR$3,
IF(AND(VALUE($H51)=5,ABS($J51-Synthese!AL51)&gt;$AM$3)=TRUE,$AI$3,
IF(AND(VALUE($H51)=10,ABS($J51-Synthese!AL51)&gt;$AM$4)=TRUE,$AI$4,
1))))</f>
        <v>1</v>
      </c>
      <c r="AR51" s="78">
        <f>IF(AND(ISNUMBER(Synthese!AM51)=FALSE,OR(VALUE($H51)=5,VALUE($H51)=10)=FALSE),1,
IF(AND(ISNUMBER(Synthese!AM51)=FALSE,OR(VALUE($H51)=5,VALUE($H51)=10)=TRUE),$AR$3,
IF(AND(VALUE($H51)=5,ABS($J51-Synthese!AM51)&gt;$AM$3)=TRUE,$AI$3,
IF(AND(VALUE($H51)=10,ABS($J51-Synthese!AM51)&gt;$AM$4)=TRUE,$AI$4,
1))))</f>
        <v>1</v>
      </c>
      <c r="AS51" s="78">
        <f>IF(AND(ISNUMBER(Synthese!AN51)=FALSE,OR(VALUE($H51)=5,VALUE($H51)=10)=FALSE),1,
IF(AND(ISNUMBER(Synthese!AN51)=FALSE,OR(VALUE($H51)=5,VALUE($H51)=10)=TRUE),$AR$3,
IF(AND(VALUE($H51)=5,ABS($J51-Synthese!AN51)&gt;$AM$3)=TRUE,$AI$3,
IF(AND(VALUE($H51)=10,ABS($J51-Synthese!AN51)&gt;$AM$4)=TRUE,$AI$4,
1))))</f>
        <v>1</v>
      </c>
      <c r="AT51" s="78">
        <f>IF(AND(ISNUMBER(Synthese!AO51)=FALSE,OR(VALUE($H51)=5,VALUE($H51)=10)=FALSE),1,
IF(AND(ISNUMBER(Synthese!AO51)=FALSE,OR(VALUE($H51)=5,VALUE($H51)=10)=TRUE),$AR$3,
IF(AND(VALUE($H51)=5,ABS($J51-Synthese!AO51)&gt;$AM$3)=TRUE,$AI$3,
IF(AND(VALUE($H51)=10,ABS($J51-Synthese!AO51)&gt;$AM$4)=TRUE,$AI$4,
1))))</f>
        <v>1</v>
      </c>
      <c r="AU51" s="78">
        <f>IF(AND(ISNUMBER(Synthese!AP51)=FALSE,OR(VALUE($H51)=5,VALUE($H51)=10)=FALSE),1,
IF(AND(ISNUMBER(Synthese!AP51)=FALSE,OR(VALUE($H51)=5,VALUE($H51)=10)=TRUE),$AR$3,
IF(AND(VALUE($H51)=5,ABS($J51-Synthese!AP51)&gt;$AM$3)=TRUE,$AI$3,
IF(AND(VALUE($H51)=10,ABS($J51-Synthese!AP51)&gt;$AM$4)=TRUE,$AI$4,
1))))</f>
        <v>1</v>
      </c>
      <c r="AV51" s="78">
        <f>IF(AND(ISNUMBER(Synthese!AQ51)=FALSE,OR(VALUE($H51)=5,VALUE($H51)=10)=FALSE),1,
IF(AND(ISNUMBER(Synthese!AQ51)=FALSE,OR(VALUE($H51)=5,VALUE($H51)=10)=TRUE),$AR$3,
IF(AND(VALUE($H51)=5,ABS($J51-Synthese!AQ51)&gt;$AM$3)=TRUE,$AI$3,
IF(AND(VALUE($H51)=10,ABS($J51-Synthese!AQ51)&gt;$AM$4)=TRUE,$AI$4,
1))))</f>
        <v>1</v>
      </c>
      <c r="AW51" s="78">
        <f>IF(AND(ISNUMBER(Synthese!AR51)=FALSE,OR(VALUE($H51)=5,VALUE($H51)=10)=FALSE),1,
IF(AND(ISNUMBER(Synthese!AR51)=FALSE,OR(VALUE($H51)=5,VALUE($H51)=10)=TRUE),$AR$3,
IF(AND(VALUE($H51)=5,ABS($J51-Synthese!AR51)&gt;$AM$3)=TRUE,$AI$3,
IF(AND(VALUE($H51)=10,ABS($J51-Synthese!AR51)&gt;$AM$4)=TRUE,$AI$4,
1))))</f>
        <v>1</v>
      </c>
      <c r="AX51" s="78">
        <f>IF(AND(ISNUMBER(Synthese!AS51)=FALSE,OR(VALUE($H51)=5,VALUE($H51)=10)=FALSE),1,
IF(AND(ISNUMBER(Synthese!AS51)=FALSE,OR(VALUE($H51)=5,VALUE($H51)=10)=TRUE),$AR$3,
IF(AND(VALUE($H51)=5,ABS($J51-Synthese!AS51)&gt;$AM$3)=TRUE,$AI$3,
IF(AND(VALUE($H51)=10,ABS($J51-Synthese!AS51)&gt;$AM$4)=TRUE,$AI$4,
1))))</f>
        <v>1</v>
      </c>
      <c r="AY51" s="78">
        <f>IF(AND(ISNUMBER(Synthese!AT51)=FALSE,OR(VALUE($H51)=5,VALUE($H51)=10)=FALSE),1,
IF(AND(ISNUMBER(Synthese!AT51)=FALSE,OR(VALUE($H51)=5,VALUE($H51)=10)=TRUE),$AR$3,
IF(AND(VALUE($H51)=5,ABS($J51-Synthese!AT51)&gt;$AM$3)=TRUE,$AI$3,
IF(AND(VALUE($H51)=10,ABS($J51-Synthese!AT51)&gt;$AM$4)=TRUE,$AI$4,
1))))</f>
        <v>1</v>
      </c>
      <c r="AZ51" s="78">
        <f>IF(AND(ISNUMBER(Synthese!AU51)=FALSE,OR(VALUE($H51)=5,VALUE($H51)=10)=FALSE),1,
IF(AND(ISNUMBER(Synthese!AU51)=FALSE,OR(VALUE($H51)=5,VALUE($H51)=10)=TRUE),$AR$3,
IF(AND(VALUE($H51)=5,ABS($J51-Synthese!AU51)&gt;$AM$3)=TRUE,$AI$3,
IF(AND(VALUE($H51)=10,ABS($J51-Synthese!AU51)&gt;$AM$4)=TRUE,$AI$4,
1))))</f>
        <v>1</v>
      </c>
      <c r="BA51" s="78">
        <f>IF(AND(ISNUMBER(Synthese!AV51)=FALSE,OR(VALUE($H51)=5,VALUE($H51)=10)=FALSE),1,
IF(AND(ISNUMBER(Synthese!AV51)=FALSE,OR(VALUE($H51)=5,VALUE($H51)=10)=TRUE),$AR$3,
IF(AND(VALUE($H51)=5,ABS($J51-Synthese!AV51)&gt;$AM$3)=TRUE,$AI$3,
IF(AND(VALUE($H51)=10,ABS($J51-Synthese!AV51)&gt;$AM$4)=TRUE,$AI$4,
1))))</f>
        <v>1</v>
      </c>
      <c r="BB51" s="78">
        <f>IF(AND(ISNUMBER(Synthese!AW51)=FALSE,OR(VALUE($H51)=5,VALUE($H51)=10)=FALSE),1,
IF(AND(ISNUMBER(Synthese!AW51)=FALSE,OR(VALUE($H51)=5,VALUE($H51)=10)=TRUE),$AR$3,
IF(AND(VALUE($H51)=5,ABS($J51-Synthese!AW51)&gt;$AM$3)=TRUE,$AI$3,
IF(AND(VALUE($H51)=10,ABS($J51-Synthese!AW51)&gt;$AM$4)=TRUE,$AI$4,
1))))</f>
        <v>1</v>
      </c>
      <c r="BC51" s="78">
        <f>IF(AND(ISNUMBER(Synthese!AX51)=FALSE,OR(VALUE($H51)=5,VALUE($H51)=10)=FALSE),1,
IF(AND(ISNUMBER(Synthese!AX51)=FALSE,OR(VALUE($H51)=5,VALUE($H51)=10)=TRUE),$AR$3,
IF(AND(VALUE($H51)=5,ABS($J51-Synthese!AX51)&gt;$AM$3)=TRUE,$AI$3,
IF(AND(VALUE($H51)=10,ABS($J51-Synthese!AX51)&gt;$AM$4)=TRUE,$AI$4,
1))))</f>
        <v>1</v>
      </c>
      <c r="BD51" s="78">
        <f>IF(AND(ISNUMBER(Synthese!AY51)=FALSE,OR(VALUE($H51)=5,VALUE($H51)=10)=FALSE),1,
IF(AND(ISNUMBER(Synthese!AY51)=FALSE,OR(VALUE($H51)=5,VALUE($H51)=10)=TRUE),$AR$3,
IF(AND(VALUE($H51)=5,ABS($J51-Synthese!AY51)&gt;$AM$3)=TRUE,$AI$3,
IF(AND(VALUE($H51)=10,ABS($J51-Synthese!AY51)&gt;$AM$4)=TRUE,$AI$4,
1))))</f>
        <v>1</v>
      </c>
    </row>
    <row r="52" spans="1:56" x14ac:dyDescent="0.25">
      <c r="E52" s="12"/>
    </row>
    <row r="53" spans="1:56" ht="30" hidden="1" outlineLevel="1" x14ac:dyDescent="0.25">
      <c r="E53" s="5"/>
      <c r="J53" s="31" t="s">
        <v>214</v>
      </c>
      <c r="K53" s="77">
        <f t="shared" ref="K53:AB53" si="2">SUM(K8:K51)</f>
        <v>2256</v>
      </c>
      <c r="L53" s="77">
        <f t="shared" si="2"/>
        <v>2313</v>
      </c>
      <c r="M53" s="77">
        <f t="shared" si="2"/>
        <v>2424</v>
      </c>
      <c r="N53" s="77">
        <f t="shared" si="2"/>
        <v>1425</v>
      </c>
      <c r="O53" s="77">
        <f t="shared" si="2"/>
        <v>1917</v>
      </c>
      <c r="P53" s="77">
        <f t="shared" si="2"/>
        <v>2559</v>
      </c>
      <c r="Q53" s="77">
        <f t="shared" si="2"/>
        <v>2538</v>
      </c>
      <c r="R53" s="77">
        <f t="shared" si="2"/>
        <v>1794</v>
      </c>
      <c r="S53" s="77">
        <f t="shared" si="2"/>
        <v>2151</v>
      </c>
      <c r="T53" s="77">
        <f t="shared" si="2"/>
        <v>2208</v>
      </c>
      <c r="U53" s="77">
        <f t="shared" si="2"/>
        <v>1515</v>
      </c>
      <c r="V53" s="77">
        <f t="shared" si="2"/>
        <v>717</v>
      </c>
      <c r="W53" s="77">
        <f t="shared" si="2"/>
        <v>723</v>
      </c>
      <c r="X53" s="77">
        <f t="shared" si="2"/>
        <v>1548</v>
      </c>
      <c r="Y53" s="77">
        <f t="shared" si="2"/>
        <v>1947</v>
      </c>
      <c r="Z53" s="77">
        <f t="shared" si="2"/>
        <v>1617</v>
      </c>
      <c r="AA53" s="77">
        <f t="shared" si="2"/>
        <v>1557</v>
      </c>
      <c r="AB53" s="77">
        <f t="shared" si="2"/>
        <v>1557</v>
      </c>
      <c r="AC53" s="77">
        <f t="shared" ref="AC53:AE53" si="3">SUM(AC8:AC51)</f>
        <v>1449</v>
      </c>
      <c r="AD53" s="77">
        <f t="shared" si="3"/>
        <v>1449</v>
      </c>
      <c r="AE53" s="77">
        <f t="shared" si="3"/>
        <v>2361</v>
      </c>
      <c r="AF53" s="77">
        <f t="shared" ref="AF53" si="4">SUM(AF8:AF51)</f>
        <v>750</v>
      </c>
      <c r="AG53" s="32"/>
      <c r="AI53" s="19">
        <f>PRODUCT(AI8:AI51)</f>
        <v>1</v>
      </c>
      <c r="AJ53" s="19">
        <f t="shared" ref="AJ53:BD53" si="5">PRODUCT(AJ8:AJ51)</f>
        <v>1</v>
      </c>
      <c r="AK53" s="19">
        <f t="shared" si="5"/>
        <v>1</v>
      </c>
      <c r="AL53" s="19">
        <f t="shared" si="5"/>
        <v>1</v>
      </c>
      <c r="AM53" s="19">
        <f t="shared" si="5"/>
        <v>1</v>
      </c>
      <c r="AN53" s="19">
        <f t="shared" si="5"/>
        <v>1</v>
      </c>
      <c r="AO53" s="19">
        <f t="shared" si="5"/>
        <v>1</v>
      </c>
      <c r="AP53" s="19">
        <f t="shared" si="5"/>
        <v>1</v>
      </c>
      <c r="AQ53" s="19">
        <f t="shared" si="5"/>
        <v>1</v>
      </c>
      <c r="AR53" s="19">
        <f t="shared" si="5"/>
        <v>1</v>
      </c>
      <c r="AS53" s="19">
        <f t="shared" si="5"/>
        <v>1</v>
      </c>
      <c r="AT53" s="19">
        <f t="shared" si="5"/>
        <v>1</v>
      </c>
      <c r="AU53" s="19">
        <f t="shared" si="5"/>
        <v>1</v>
      </c>
      <c r="AV53" s="19">
        <f t="shared" si="5"/>
        <v>1</v>
      </c>
      <c r="AW53" s="19">
        <f t="shared" si="5"/>
        <v>1</v>
      </c>
      <c r="AX53" s="19">
        <f t="shared" si="5"/>
        <v>1</v>
      </c>
      <c r="AY53" s="19">
        <f t="shared" si="5"/>
        <v>1</v>
      </c>
      <c r="AZ53" s="19">
        <f t="shared" si="5"/>
        <v>1</v>
      </c>
      <c r="BA53" s="19">
        <f t="shared" si="5"/>
        <v>1</v>
      </c>
      <c r="BB53" s="19">
        <f t="shared" si="5"/>
        <v>1</v>
      </c>
      <c r="BC53" s="19">
        <f t="shared" si="5"/>
        <v>1</v>
      </c>
      <c r="BD53" s="19">
        <f t="shared" si="5"/>
        <v>1</v>
      </c>
    </row>
    <row r="54" spans="1:56" hidden="1" outlineLevel="1" x14ac:dyDescent="0.25">
      <c r="E54" s="5"/>
      <c r="AI54" s="19"/>
      <c r="AJ54" s="19"/>
      <c r="AK54" s="19"/>
      <c r="AL54" s="19"/>
      <c r="AM54" s="19"/>
      <c r="AN54" s="19"/>
      <c r="AO54" s="19"/>
      <c r="AP54" s="19"/>
      <c r="AQ54" s="19"/>
      <c r="AR54" s="19"/>
      <c r="AS54" s="19"/>
      <c r="AT54" s="19"/>
      <c r="AU54" s="19"/>
      <c r="AV54" s="19"/>
      <c r="AW54" s="19"/>
      <c r="AX54" s="19"/>
      <c r="AY54" s="19"/>
      <c r="AZ54" s="19"/>
      <c r="BA54" s="19"/>
      <c r="BB54" s="19"/>
      <c r="BC54" s="19"/>
      <c r="BD54" s="19"/>
    </row>
    <row r="55" spans="1:56" hidden="1" outlineLevel="1" x14ac:dyDescent="0.25">
      <c r="E55" s="5"/>
    </row>
    <row r="56" spans="1:56" collapsed="1" x14ac:dyDescent="0.25">
      <c r="E56" s="5"/>
      <c r="K56" s="3" t="str">
        <f>K7</f>
        <v>Nathalie Arthaud</v>
      </c>
      <c r="L56" s="3" t="str">
        <f t="shared" ref="L56:AB56" si="6">L7</f>
        <v>Jean‑Luc Mélenchon</v>
      </c>
      <c r="M56" s="3" t="str">
        <f t="shared" si="6"/>
        <v>Clémentine Autain</v>
      </c>
      <c r="N56" s="3" t="str">
        <f t="shared" si="6"/>
        <v>François Ruffin</v>
      </c>
      <c r="O56" s="3" t="str">
        <f t="shared" si="6"/>
        <v>Fabien Roussel</v>
      </c>
      <c r="P56" s="3" t="str">
        <f t="shared" si="6"/>
        <v>Marine Tondelier</v>
      </c>
      <c r="Q56" s="3" t="str">
        <f t="shared" si="6"/>
        <v>Delphine Batho</v>
      </c>
      <c r="R56" s="3" t="str">
        <f t="shared" si="6"/>
        <v>Jérôme Guedj</v>
      </c>
      <c r="S56" s="3" t="str">
        <f t="shared" si="6"/>
        <v>Olivier Faure</v>
      </c>
      <c r="T56" s="3" t="str">
        <f t="shared" si="6"/>
        <v>Raphaël Glucksmann</v>
      </c>
      <c r="U56" s="3" t="str">
        <f t="shared" si="6"/>
        <v>Gabriel Attal</v>
      </c>
      <c r="V56" s="3" t="str">
        <f t="shared" si="6"/>
        <v>Édouard Philippe</v>
      </c>
      <c r="W56" s="3" t="str">
        <f t="shared" si="6"/>
        <v>Dominique de Villepin</v>
      </c>
      <c r="X56" s="3" t="str">
        <f t="shared" si="6"/>
        <v>Xavier Bertrand</v>
      </c>
      <c r="Y56" s="3" t="str">
        <f t="shared" si="6"/>
        <v>David Lisnard</v>
      </c>
      <c r="Z56" s="3" t="str">
        <f t="shared" si="6"/>
        <v>Laurent Wauquiez</v>
      </c>
      <c r="AA56" s="3" t="str">
        <f t="shared" si="6"/>
        <v>Bruno Retailleau</v>
      </c>
      <c r="AB56" s="3" t="str">
        <f t="shared" si="6"/>
        <v>Nicolas Dupont‑Aignan</v>
      </c>
      <c r="AC56" s="3" t="str">
        <f t="shared" ref="AC56:AE56" si="7">AC7</f>
        <v>Marine Le Pen</v>
      </c>
      <c r="AD56" s="3" t="str">
        <f t="shared" si="7"/>
        <v>Jordan Bardella</v>
      </c>
      <c r="AE56" s="3" t="str">
        <f t="shared" si="7"/>
        <v>Éric Zemmour</v>
      </c>
      <c r="AF56" s="3" t="str">
        <f t="shared" ref="AF56" si="8">AF7</f>
        <v>François Asselineau</v>
      </c>
      <c r="AG56" s="3"/>
      <c r="AI56" s="19"/>
      <c r="AJ56" s="19"/>
      <c r="AK56" s="19"/>
      <c r="AL56" s="19"/>
      <c r="AM56" s="19"/>
      <c r="AN56" s="19"/>
      <c r="AO56" s="19"/>
      <c r="AP56" s="19"/>
      <c r="AQ56" s="19"/>
      <c r="AR56" s="19"/>
      <c r="AS56" s="19"/>
      <c r="AT56" s="19"/>
      <c r="AU56" s="19"/>
      <c r="AV56" s="19"/>
      <c r="AW56" s="19"/>
      <c r="AX56" s="19"/>
      <c r="AY56" s="19"/>
      <c r="AZ56" s="19"/>
      <c r="BA56" s="19"/>
      <c r="BB56" s="19"/>
      <c r="BC56" s="19"/>
      <c r="BD56" s="19"/>
    </row>
    <row r="57" spans="1:56" x14ac:dyDescent="0.25">
      <c r="E57" s="5"/>
      <c r="K57" t="str">
        <f>K4</f>
        <v>Lutte ouvrière (LO)</v>
      </c>
      <c r="L57" t="str">
        <f t="shared" ref="L57:AB57" si="9">L4</f>
        <v>La France insoumise (LFI)</v>
      </c>
      <c r="M57" t="str">
        <f t="shared" si="9"/>
        <v>L'Après</v>
      </c>
      <c r="N57" t="str">
        <f t="shared" si="9"/>
        <v>Debout !</v>
      </c>
      <c r="O57" t="str">
        <f t="shared" si="9"/>
        <v>Parti Communiste Français</v>
      </c>
      <c r="P57" t="str">
        <f t="shared" si="9"/>
        <v>Les Écologistes</v>
      </c>
      <c r="Q57" t="str">
        <f t="shared" si="9"/>
        <v>Génération Écologie</v>
      </c>
      <c r="R57" t="str">
        <f t="shared" si="9"/>
        <v>Parti socialiste (PS)</v>
      </c>
      <c r="S57" t="str">
        <f t="shared" si="9"/>
        <v>Parti socialiste (PS)</v>
      </c>
      <c r="T57" t="str">
        <f t="shared" si="9"/>
        <v>Place publique (avec PS aux européennes)</v>
      </c>
      <c r="U57" t="str">
        <f t="shared" si="9"/>
        <v>Renaissance</v>
      </c>
      <c r="V57" t="str">
        <f t="shared" si="9"/>
        <v>Horizons</v>
      </c>
      <c r="W57" t="str">
        <f t="shared" si="9"/>
        <v>La France Humaniste</v>
      </c>
      <c r="X57" t="str">
        <f t="shared" si="9"/>
        <v>Les Républicains (LR)</v>
      </c>
      <c r="Y57" t="str">
        <f t="shared" si="9"/>
        <v>Nouvelle Énergie (ex-LR)</v>
      </c>
      <c r="Z57" t="str">
        <f t="shared" si="9"/>
        <v>Les Républicains (LR)</v>
      </c>
      <c r="AA57" t="str">
        <f t="shared" si="9"/>
        <v>Les Républicains (LR)</v>
      </c>
      <c r="AB57" t="str">
        <f t="shared" si="9"/>
        <v>Debout la France (DLF)</v>
      </c>
      <c r="AC57" t="str">
        <f t="shared" ref="AC57:AE57" si="10">AC4</f>
        <v>Rassemblement national (RN)</v>
      </c>
      <c r="AD57" t="str">
        <f t="shared" si="10"/>
        <v>Rassemblement national (RN)</v>
      </c>
      <c r="AE57" t="str">
        <f t="shared" si="10"/>
        <v>Reconquête!</v>
      </c>
      <c r="AF57" t="str">
        <f t="shared" ref="AF57" si="11">AF4</f>
        <v>UPR</v>
      </c>
    </row>
    <row r="58" spans="1:56" x14ac:dyDescent="0.25">
      <c r="E58" s="5"/>
      <c r="K58" t="str">
        <f>K6</f>
        <v>extrême gauche trotskiste</v>
      </c>
      <c r="L58" t="str">
        <f t="shared" ref="L58:AB58" si="12">L6</f>
        <v>gauche radicale</v>
      </c>
      <c r="M58">
        <f t="shared" si="12"/>
        <v>0</v>
      </c>
      <c r="N58" t="str">
        <f t="shared" si="12"/>
        <v>gauche</v>
      </c>
      <c r="O58">
        <f t="shared" si="12"/>
        <v>0</v>
      </c>
      <c r="P58" t="str">
        <f t="shared" si="12"/>
        <v>gauche écologiste</v>
      </c>
      <c r="Q58" t="str">
        <f t="shared" si="12"/>
        <v>écologie/centre-gauche</v>
      </c>
      <c r="R58" t="str">
        <f t="shared" si="12"/>
        <v>centre-gauche</v>
      </c>
      <c r="S58">
        <f t="shared" si="12"/>
        <v>0</v>
      </c>
      <c r="T58" t="str">
        <f t="shared" si="12"/>
        <v>centre-gauche/social-démocrate</v>
      </c>
      <c r="U58" t="str">
        <f t="shared" si="12"/>
        <v>Défend une trajectoire de réduction des déficits fondée sur des économies ciblées plutôt que des hausses générales d’impôts, tout en assumant des ajustements conjoncturels pour faire face aux crises. [bdor.fr], [lcp.fr]</v>
      </c>
      <c r="V58" t="str">
        <f t="shared" si="12"/>
        <v>centre-droit/libéral</v>
      </c>
      <c r="W58">
        <f t="shared" si="12"/>
        <v>0</v>
      </c>
      <c r="X58" t="str">
        <f t="shared" si="12"/>
        <v>droite sociale</v>
      </c>
      <c r="Y58" t="str">
        <f t="shared" si="12"/>
        <v>droite libérale</v>
      </c>
      <c r="Z58" t="str">
        <f t="shared" si="12"/>
        <v>droite</v>
      </c>
      <c r="AA58" t="str">
        <f t="shared" si="12"/>
        <v>droite conservatrice</v>
      </c>
      <c r="AB58" t="str">
        <f t="shared" si="12"/>
        <v>droite souverainiste</v>
      </c>
      <c r="AC58" t="str">
        <f t="shared" ref="AC58:AE58" si="13">AC6</f>
        <v>extrême droite/national-populiste</v>
      </c>
      <c r="AD58" t="str">
        <f t="shared" si="13"/>
        <v>extrême droite/national-populiste</v>
      </c>
      <c r="AE58" t="str">
        <f t="shared" si="13"/>
        <v>extrême droite identitaire</v>
      </c>
      <c r="AF58" t="str">
        <f t="shared" ref="AF58" si="14">AF6</f>
        <v>souverainiste (hors clivage, souvent classé droite)</v>
      </c>
    </row>
    <row r="59" spans="1:56" ht="18.75" hidden="1" outlineLevel="1" x14ac:dyDescent="0.3">
      <c r="E59" s="5"/>
      <c r="K59" s="56"/>
      <c r="L59" s="56"/>
      <c r="M59" s="56"/>
      <c r="N59" s="56"/>
      <c r="O59" s="56"/>
      <c r="P59" s="56"/>
      <c r="Q59" s="56"/>
      <c r="R59" s="56"/>
      <c r="S59" s="56"/>
      <c r="T59" s="56"/>
      <c r="U59" s="56"/>
      <c r="V59" s="56"/>
      <c r="W59" s="56"/>
      <c r="X59" s="56"/>
      <c r="Y59" s="56"/>
      <c r="Z59" s="56"/>
      <c r="AA59" s="56"/>
      <c r="AB59" s="56"/>
      <c r="AC59" s="56"/>
      <c r="AD59" s="56"/>
      <c r="AE59" s="56"/>
      <c r="AF59" s="56"/>
    </row>
    <row r="60" spans="1:56" ht="30" collapsed="1" x14ac:dyDescent="0.25">
      <c r="E60" s="5"/>
      <c r="H60" s="36"/>
      <c r="I60" s="36"/>
      <c r="J60" s="33" t="s">
        <v>373</v>
      </c>
      <c r="K60" s="45">
        <f>((100-K53/K62*100)*AI53)/MAX($AI$53:$BD$53)</f>
        <v>82.511627906976742</v>
      </c>
      <c r="L60" s="45">
        <f t="shared" ref="L60:AF60" si="15">((100-L53/L62*100)*AJ53)/MAX($AI$53:$BD$53)</f>
        <v>81.642857142857139</v>
      </c>
      <c r="M60" s="45">
        <f t="shared" si="15"/>
        <v>80.292682926829272</v>
      </c>
      <c r="N60" s="45">
        <f t="shared" si="15"/>
        <v>85.15625</v>
      </c>
      <c r="O60" s="45">
        <f t="shared" si="15"/>
        <v>80.63636363636364</v>
      </c>
      <c r="P60" s="45">
        <f t="shared" si="15"/>
        <v>80.16279069767441</v>
      </c>
      <c r="Q60" s="45">
        <f t="shared" si="15"/>
        <v>80.325581395348834</v>
      </c>
      <c r="R60" s="45">
        <f t="shared" si="15"/>
        <v>86.093023255813947</v>
      </c>
      <c r="S60" s="45">
        <f t="shared" si="15"/>
        <v>82.512195121951223</v>
      </c>
      <c r="T60" s="45">
        <f t="shared" si="15"/>
        <v>81.599999999999994</v>
      </c>
      <c r="U60" s="45">
        <f t="shared" si="15"/>
        <v>88.255813953488371</v>
      </c>
      <c r="V60" s="45">
        <f t="shared" si="15"/>
        <v>94.441860465116278</v>
      </c>
      <c r="W60" s="45">
        <f t="shared" si="15"/>
        <v>93.820512820512818</v>
      </c>
      <c r="X60" s="45">
        <f t="shared" si="15"/>
        <v>87.714285714285708</v>
      </c>
      <c r="Y60" s="45">
        <f t="shared" si="15"/>
        <v>84.906976744186039</v>
      </c>
      <c r="Z60" s="45">
        <f t="shared" si="15"/>
        <v>86.525000000000006</v>
      </c>
      <c r="AA60" s="45">
        <f t="shared" si="15"/>
        <v>85.171428571428578</v>
      </c>
      <c r="AB60" s="45">
        <f t="shared" si="15"/>
        <v>87.025000000000006</v>
      </c>
      <c r="AC60" s="45">
        <f t="shared" si="15"/>
        <v>88.767441860465112</v>
      </c>
      <c r="AD60" s="45">
        <f t="shared" si="15"/>
        <v>88.767441860465112</v>
      </c>
      <c r="AE60" s="45">
        <f t="shared" si="15"/>
        <v>81.697674418604649</v>
      </c>
      <c r="AF60" s="45">
        <f t="shared" si="15"/>
        <v>94.186046511627907</v>
      </c>
      <c r="AG60" s="32"/>
    </row>
    <row r="61" spans="1:56" x14ac:dyDescent="0.25">
      <c r="E61" s="5"/>
      <c r="J61" s="24" t="s">
        <v>215</v>
      </c>
    </row>
    <row r="62" spans="1:56" hidden="1" outlineLevel="1" x14ac:dyDescent="0.25">
      <c r="E62" s="5"/>
      <c r="J62" s="36">
        <f>SUM(J63:J106)</f>
        <v>13200</v>
      </c>
      <c r="K62" s="3">
        <f>SUM(K63:K105)</f>
        <v>12900</v>
      </c>
      <c r="L62" s="3">
        <f t="shared" ref="L62:AB62" si="16">SUM(L63:L105)</f>
        <v>12600</v>
      </c>
      <c r="M62" s="3">
        <f t="shared" si="16"/>
        <v>12300</v>
      </c>
      <c r="N62" s="3">
        <f t="shared" si="16"/>
        <v>9600</v>
      </c>
      <c r="O62" s="3">
        <f t="shared" si="16"/>
        <v>9900</v>
      </c>
      <c r="P62" s="3">
        <f t="shared" si="16"/>
        <v>12900</v>
      </c>
      <c r="Q62" s="3">
        <f t="shared" si="16"/>
        <v>12900</v>
      </c>
      <c r="R62" s="3">
        <f t="shared" si="16"/>
        <v>12900</v>
      </c>
      <c r="S62" s="3">
        <f t="shared" si="16"/>
        <v>12300</v>
      </c>
      <c r="T62" s="3">
        <f t="shared" si="16"/>
        <v>12000</v>
      </c>
      <c r="U62" s="3">
        <f t="shared" si="16"/>
        <v>12900</v>
      </c>
      <c r="V62" s="3">
        <f t="shared" si="16"/>
        <v>12900</v>
      </c>
      <c r="W62" s="3">
        <f t="shared" si="16"/>
        <v>11700</v>
      </c>
      <c r="X62" s="3">
        <f t="shared" si="16"/>
        <v>12600</v>
      </c>
      <c r="Y62" s="3">
        <f t="shared" si="16"/>
        <v>12900</v>
      </c>
      <c r="Z62" s="3">
        <f t="shared" si="16"/>
        <v>12000</v>
      </c>
      <c r="AA62" s="3">
        <f t="shared" si="16"/>
        <v>10500</v>
      </c>
      <c r="AB62" s="3">
        <f t="shared" si="16"/>
        <v>12000</v>
      </c>
      <c r="AC62" s="3">
        <f t="shared" ref="AC62" si="17">SUM(AC63:AC105)</f>
        <v>12900</v>
      </c>
      <c r="AD62" s="3">
        <f t="shared" ref="AD62" si="18">SUM(AD63:AD105)</f>
        <v>12900</v>
      </c>
      <c r="AE62" s="3">
        <f t="shared" ref="AE62:AF62" si="19">SUM(AE63:AE105)</f>
        <v>12900</v>
      </c>
      <c r="AF62" s="3">
        <f t="shared" si="19"/>
        <v>12900</v>
      </c>
      <c r="AG62" s="3"/>
    </row>
    <row r="63" spans="1:56" hidden="1" outlineLevel="1" x14ac:dyDescent="0.25">
      <c r="E63" s="5"/>
      <c r="J63">
        <f>10^2*$H8</f>
        <v>300</v>
      </c>
      <c r="K63">
        <f>IF(K8&lt;&gt;"",10^2*$H8,0)</f>
        <v>300</v>
      </c>
      <c r="L63">
        <f t="shared" ref="L63:AF75" si="20">IF(L8&lt;&gt;"",10^2*$H8,0)</f>
        <v>300</v>
      </c>
      <c r="M63">
        <f t="shared" si="20"/>
        <v>300</v>
      </c>
      <c r="N63">
        <f t="shared" si="20"/>
        <v>300</v>
      </c>
      <c r="O63">
        <f t="shared" si="20"/>
        <v>300</v>
      </c>
      <c r="P63">
        <f t="shared" si="20"/>
        <v>300</v>
      </c>
      <c r="Q63">
        <f t="shared" si="20"/>
        <v>300</v>
      </c>
      <c r="R63">
        <f t="shared" si="20"/>
        <v>300</v>
      </c>
      <c r="S63">
        <f t="shared" si="20"/>
        <v>300</v>
      </c>
      <c r="T63">
        <f t="shared" si="20"/>
        <v>300</v>
      </c>
      <c r="U63">
        <f t="shared" si="20"/>
        <v>300</v>
      </c>
      <c r="V63">
        <f t="shared" si="20"/>
        <v>300</v>
      </c>
      <c r="W63">
        <f t="shared" si="20"/>
        <v>300</v>
      </c>
      <c r="X63">
        <f t="shared" si="20"/>
        <v>300</v>
      </c>
      <c r="Y63">
        <f t="shared" si="20"/>
        <v>300</v>
      </c>
      <c r="Z63">
        <f t="shared" si="20"/>
        <v>300</v>
      </c>
      <c r="AA63">
        <f t="shared" si="20"/>
        <v>300</v>
      </c>
      <c r="AB63">
        <f t="shared" si="20"/>
        <v>300</v>
      </c>
      <c r="AC63">
        <f t="shared" si="20"/>
        <v>300</v>
      </c>
      <c r="AD63">
        <f t="shared" si="20"/>
        <v>300</v>
      </c>
      <c r="AE63">
        <f t="shared" si="20"/>
        <v>300</v>
      </c>
      <c r="AF63">
        <f t="shared" si="20"/>
        <v>300</v>
      </c>
    </row>
    <row r="64" spans="1:56" hidden="1" outlineLevel="1" x14ac:dyDescent="0.25">
      <c r="E64" s="5"/>
      <c r="J64">
        <f t="shared" ref="J64:J106" si="21">10^2*$H9</f>
        <v>300</v>
      </c>
      <c r="K64">
        <f t="shared" ref="K64:Z106" si="22">IF(K9&lt;&gt;"",10^2*$H9,0)</f>
        <v>300</v>
      </c>
      <c r="L64">
        <f t="shared" si="22"/>
        <v>300</v>
      </c>
      <c r="M64">
        <f t="shared" si="22"/>
        <v>300</v>
      </c>
      <c r="N64">
        <f t="shared" si="22"/>
        <v>300</v>
      </c>
      <c r="O64">
        <f t="shared" si="22"/>
        <v>300</v>
      </c>
      <c r="P64">
        <f t="shared" si="22"/>
        <v>300</v>
      </c>
      <c r="Q64">
        <f t="shared" si="22"/>
        <v>300</v>
      </c>
      <c r="R64">
        <f t="shared" si="22"/>
        <v>300</v>
      </c>
      <c r="S64">
        <f t="shared" si="22"/>
        <v>300</v>
      </c>
      <c r="T64">
        <f t="shared" si="22"/>
        <v>300</v>
      </c>
      <c r="U64">
        <f t="shared" si="22"/>
        <v>300</v>
      </c>
      <c r="V64">
        <f t="shared" si="22"/>
        <v>300</v>
      </c>
      <c r="W64">
        <f t="shared" si="22"/>
        <v>300</v>
      </c>
      <c r="X64">
        <f t="shared" si="22"/>
        <v>300</v>
      </c>
      <c r="Y64">
        <f t="shared" si="22"/>
        <v>300</v>
      </c>
      <c r="Z64">
        <f t="shared" si="22"/>
        <v>300</v>
      </c>
      <c r="AA64">
        <f t="shared" si="20"/>
        <v>300</v>
      </c>
      <c r="AB64">
        <f t="shared" si="20"/>
        <v>300</v>
      </c>
      <c r="AC64">
        <f t="shared" si="20"/>
        <v>300</v>
      </c>
      <c r="AD64">
        <f t="shared" si="20"/>
        <v>300</v>
      </c>
      <c r="AE64">
        <f t="shared" si="20"/>
        <v>300</v>
      </c>
      <c r="AF64">
        <f t="shared" si="20"/>
        <v>300</v>
      </c>
    </row>
    <row r="65" spans="5:32" hidden="1" outlineLevel="1" x14ac:dyDescent="0.25">
      <c r="E65" s="5"/>
      <c r="J65">
        <f t="shared" si="21"/>
        <v>300</v>
      </c>
      <c r="K65">
        <f t="shared" si="22"/>
        <v>300</v>
      </c>
      <c r="L65">
        <f t="shared" si="20"/>
        <v>300</v>
      </c>
      <c r="M65">
        <f t="shared" si="20"/>
        <v>300</v>
      </c>
      <c r="N65">
        <f t="shared" si="20"/>
        <v>300</v>
      </c>
      <c r="O65">
        <f t="shared" si="20"/>
        <v>300</v>
      </c>
      <c r="P65">
        <f t="shared" si="20"/>
        <v>300</v>
      </c>
      <c r="Q65">
        <f t="shared" si="20"/>
        <v>300</v>
      </c>
      <c r="R65">
        <f t="shared" si="20"/>
        <v>300</v>
      </c>
      <c r="S65">
        <f t="shared" si="20"/>
        <v>300</v>
      </c>
      <c r="T65">
        <f t="shared" si="20"/>
        <v>300</v>
      </c>
      <c r="U65">
        <f t="shared" si="20"/>
        <v>300</v>
      </c>
      <c r="V65">
        <f t="shared" si="20"/>
        <v>300</v>
      </c>
      <c r="W65">
        <f t="shared" si="20"/>
        <v>300</v>
      </c>
      <c r="X65">
        <f t="shared" si="20"/>
        <v>300</v>
      </c>
      <c r="Y65">
        <f t="shared" si="20"/>
        <v>300</v>
      </c>
      <c r="Z65">
        <f t="shared" si="20"/>
        <v>300</v>
      </c>
      <c r="AA65">
        <f t="shared" si="20"/>
        <v>300</v>
      </c>
      <c r="AB65">
        <f t="shared" si="20"/>
        <v>300</v>
      </c>
      <c r="AC65">
        <f t="shared" si="20"/>
        <v>300</v>
      </c>
      <c r="AD65">
        <f t="shared" si="20"/>
        <v>300</v>
      </c>
      <c r="AE65">
        <f t="shared" si="20"/>
        <v>300</v>
      </c>
      <c r="AF65">
        <f t="shared" si="20"/>
        <v>300</v>
      </c>
    </row>
    <row r="66" spans="5:32" hidden="1" outlineLevel="1" x14ac:dyDescent="0.25">
      <c r="E66" s="5"/>
      <c r="J66">
        <f t="shared" si="21"/>
        <v>300</v>
      </c>
      <c r="K66">
        <f t="shared" si="22"/>
        <v>300</v>
      </c>
      <c r="L66">
        <f t="shared" si="20"/>
        <v>300</v>
      </c>
      <c r="M66">
        <f t="shared" si="20"/>
        <v>300</v>
      </c>
      <c r="N66">
        <f t="shared" si="20"/>
        <v>300</v>
      </c>
      <c r="O66">
        <f t="shared" si="20"/>
        <v>300</v>
      </c>
      <c r="P66">
        <f t="shared" si="20"/>
        <v>300</v>
      </c>
      <c r="Q66">
        <f t="shared" si="20"/>
        <v>300</v>
      </c>
      <c r="R66">
        <f t="shared" si="20"/>
        <v>300</v>
      </c>
      <c r="S66">
        <f t="shared" si="20"/>
        <v>300</v>
      </c>
      <c r="T66">
        <f t="shared" si="20"/>
        <v>300</v>
      </c>
      <c r="U66">
        <f t="shared" si="20"/>
        <v>300</v>
      </c>
      <c r="V66">
        <f t="shared" si="20"/>
        <v>300</v>
      </c>
      <c r="W66">
        <f t="shared" si="20"/>
        <v>300</v>
      </c>
      <c r="X66">
        <f t="shared" si="20"/>
        <v>300</v>
      </c>
      <c r="Y66">
        <f t="shared" si="20"/>
        <v>300</v>
      </c>
      <c r="Z66">
        <f t="shared" si="20"/>
        <v>300</v>
      </c>
      <c r="AA66">
        <f t="shared" si="20"/>
        <v>300</v>
      </c>
      <c r="AB66">
        <f t="shared" si="20"/>
        <v>300</v>
      </c>
      <c r="AC66">
        <f t="shared" si="20"/>
        <v>300</v>
      </c>
      <c r="AD66">
        <f t="shared" si="20"/>
        <v>300</v>
      </c>
      <c r="AE66">
        <f t="shared" si="20"/>
        <v>300</v>
      </c>
      <c r="AF66">
        <f t="shared" si="20"/>
        <v>300</v>
      </c>
    </row>
    <row r="67" spans="5:32" hidden="1" outlineLevel="1" x14ac:dyDescent="0.25">
      <c r="E67" s="5"/>
      <c r="J67">
        <f t="shared" si="21"/>
        <v>300</v>
      </c>
      <c r="K67">
        <f t="shared" si="22"/>
        <v>300</v>
      </c>
      <c r="L67">
        <f t="shared" si="20"/>
        <v>300</v>
      </c>
      <c r="M67">
        <f t="shared" si="20"/>
        <v>300</v>
      </c>
      <c r="N67">
        <f t="shared" si="20"/>
        <v>300</v>
      </c>
      <c r="O67">
        <f t="shared" si="20"/>
        <v>300</v>
      </c>
      <c r="P67">
        <f t="shared" si="20"/>
        <v>300</v>
      </c>
      <c r="Q67">
        <f t="shared" si="20"/>
        <v>300</v>
      </c>
      <c r="R67">
        <f t="shared" si="20"/>
        <v>300</v>
      </c>
      <c r="S67">
        <f t="shared" si="20"/>
        <v>300</v>
      </c>
      <c r="T67">
        <f t="shared" si="20"/>
        <v>300</v>
      </c>
      <c r="U67">
        <f t="shared" si="20"/>
        <v>300</v>
      </c>
      <c r="V67">
        <f t="shared" si="20"/>
        <v>300</v>
      </c>
      <c r="W67">
        <f t="shared" si="20"/>
        <v>300</v>
      </c>
      <c r="X67">
        <f t="shared" si="20"/>
        <v>300</v>
      </c>
      <c r="Y67">
        <f t="shared" si="20"/>
        <v>300</v>
      </c>
      <c r="Z67">
        <f t="shared" si="20"/>
        <v>300</v>
      </c>
      <c r="AA67">
        <f t="shared" si="20"/>
        <v>300</v>
      </c>
      <c r="AB67">
        <f t="shared" si="20"/>
        <v>300</v>
      </c>
      <c r="AC67">
        <f t="shared" si="20"/>
        <v>300</v>
      </c>
      <c r="AD67">
        <f t="shared" si="20"/>
        <v>300</v>
      </c>
      <c r="AE67">
        <f t="shared" si="20"/>
        <v>300</v>
      </c>
      <c r="AF67">
        <f t="shared" si="20"/>
        <v>300</v>
      </c>
    </row>
    <row r="68" spans="5:32" hidden="1" outlineLevel="1" x14ac:dyDescent="0.25">
      <c r="E68" s="5"/>
      <c r="J68">
        <f t="shared" si="21"/>
        <v>300</v>
      </c>
      <c r="K68">
        <f t="shared" si="22"/>
        <v>300</v>
      </c>
      <c r="L68">
        <f t="shared" si="20"/>
        <v>300</v>
      </c>
      <c r="M68">
        <f t="shared" si="20"/>
        <v>300</v>
      </c>
      <c r="N68">
        <f t="shared" si="20"/>
        <v>300</v>
      </c>
      <c r="O68">
        <f t="shared" si="20"/>
        <v>300</v>
      </c>
      <c r="P68">
        <f t="shared" si="20"/>
        <v>300</v>
      </c>
      <c r="Q68">
        <f t="shared" si="20"/>
        <v>300</v>
      </c>
      <c r="R68">
        <f t="shared" si="20"/>
        <v>300</v>
      </c>
      <c r="S68">
        <f t="shared" si="20"/>
        <v>300</v>
      </c>
      <c r="T68">
        <f t="shared" si="20"/>
        <v>300</v>
      </c>
      <c r="U68">
        <f t="shared" si="20"/>
        <v>300</v>
      </c>
      <c r="V68">
        <f t="shared" si="20"/>
        <v>300</v>
      </c>
      <c r="W68">
        <f t="shared" si="20"/>
        <v>300</v>
      </c>
      <c r="X68">
        <f t="shared" si="20"/>
        <v>300</v>
      </c>
      <c r="Y68">
        <f t="shared" si="20"/>
        <v>300</v>
      </c>
      <c r="Z68">
        <f t="shared" si="20"/>
        <v>300</v>
      </c>
      <c r="AA68">
        <f t="shared" si="20"/>
        <v>300</v>
      </c>
      <c r="AB68">
        <f t="shared" si="20"/>
        <v>300</v>
      </c>
      <c r="AC68">
        <f t="shared" si="20"/>
        <v>300</v>
      </c>
      <c r="AD68">
        <f t="shared" si="20"/>
        <v>300</v>
      </c>
      <c r="AE68">
        <f t="shared" si="20"/>
        <v>300</v>
      </c>
      <c r="AF68">
        <f t="shared" si="20"/>
        <v>300</v>
      </c>
    </row>
    <row r="69" spans="5:32" hidden="1" outlineLevel="1" x14ac:dyDescent="0.25">
      <c r="E69" s="5"/>
      <c r="J69">
        <f t="shared" si="21"/>
        <v>300</v>
      </c>
      <c r="K69">
        <f t="shared" si="22"/>
        <v>300</v>
      </c>
      <c r="L69">
        <f t="shared" si="20"/>
        <v>300</v>
      </c>
      <c r="M69">
        <f t="shared" si="20"/>
        <v>300</v>
      </c>
      <c r="N69">
        <f t="shared" si="20"/>
        <v>300</v>
      </c>
      <c r="O69">
        <f t="shared" si="20"/>
        <v>300</v>
      </c>
      <c r="P69">
        <f t="shared" si="20"/>
        <v>300</v>
      </c>
      <c r="Q69">
        <f t="shared" si="20"/>
        <v>300</v>
      </c>
      <c r="R69">
        <f t="shared" si="20"/>
        <v>300</v>
      </c>
      <c r="S69">
        <f t="shared" si="20"/>
        <v>300</v>
      </c>
      <c r="T69">
        <f t="shared" si="20"/>
        <v>300</v>
      </c>
      <c r="U69">
        <f t="shared" si="20"/>
        <v>300</v>
      </c>
      <c r="V69">
        <f t="shared" si="20"/>
        <v>300</v>
      </c>
      <c r="W69">
        <f t="shared" si="20"/>
        <v>300</v>
      </c>
      <c r="X69">
        <f t="shared" si="20"/>
        <v>300</v>
      </c>
      <c r="Y69">
        <f t="shared" si="20"/>
        <v>300</v>
      </c>
      <c r="Z69">
        <f t="shared" si="20"/>
        <v>300</v>
      </c>
      <c r="AA69">
        <f t="shared" si="20"/>
        <v>300</v>
      </c>
      <c r="AB69">
        <f t="shared" si="20"/>
        <v>300</v>
      </c>
      <c r="AC69">
        <f t="shared" si="20"/>
        <v>300</v>
      </c>
      <c r="AD69">
        <f t="shared" si="20"/>
        <v>300</v>
      </c>
      <c r="AE69">
        <f t="shared" si="20"/>
        <v>300</v>
      </c>
      <c r="AF69">
        <f t="shared" si="20"/>
        <v>300</v>
      </c>
    </row>
    <row r="70" spans="5:32" hidden="1" outlineLevel="1" x14ac:dyDescent="0.25">
      <c r="E70" s="5"/>
      <c r="J70">
        <f t="shared" si="21"/>
        <v>300</v>
      </c>
      <c r="K70">
        <f t="shared" si="22"/>
        <v>300</v>
      </c>
      <c r="L70">
        <f t="shared" si="20"/>
        <v>300</v>
      </c>
      <c r="M70">
        <f t="shared" si="20"/>
        <v>300</v>
      </c>
      <c r="N70">
        <f t="shared" si="20"/>
        <v>300</v>
      </c>
      <c r="O70">
        <f t="shared" si="20"/>
        <v>300</v>
      </c>
      <c r="P70">
        <f t="shared" si="20"/>
        <v>300</v>
      </c>
      <c r="Q70">
        <f t="shared" si="20"/>
        <v>300</v>
      </c>
      <c r="R70">
        <f t="shared" si="20"/>
        <v>300</v>
      </c>
      <c r="S70">
        <f t="shared" si="20"/>
        <v>300</v>
      </c>
      <c r="T70">
        <f t="shared" si="20"/>
        <v>300</v>
      </c>
      <c r="U70">
        <f t="shared" si="20"/>
        <v>300</v>
      </c>
      <c r="V70">
        <f t="shared" si="20"/>
        <v>300</v>
      </c>
      <c r="W70">
        <f t="shared" si="20"/>
        <v>300</v>
      </c>
      <c r="X70">
        <f t="shared" si="20"/>
        <v>300</v>
      </c>
      <c r="Y70">
        <f t="shared" si="20"/>
        <v>300</v>
      </c>
      <c r="Z70">
        <f t="shared" si="20"/>
        <v>300</v>
      </c>
      <c r="AA70">
        <f t="shared" si="20"/>
        <v>300</v>
      </c>
      <c r="AB70">
        <f t="shared" si="20"/>
        <v>300</v>
      </c>
      <c r="AC70">
        <f t="shared" si="20"/>
        <v>300</v>
      </c>
      <c r="AD70">
        <f t="shared" si="20"/>
        <v>300</v>
      </c>
      <c r="AE70">
        <f t="shared" si="20"/>
        <v>300</v>
      </c>
      <c r="AF70">
        <f t="shared" si="20"/>
        <v>300</v>
      </c>
    </row>
    <row r="71" spans="5:32" hidden="1" outlineLevel="1" x14ac:dyDescent="0.25">
      <c r="E71" s="5"/>
      <c r="J71">
        <f t="shared" si="21"/>
        <v>300</v>
      </c>
      <c r="K71">
        <f t="shared" si="22"/>
        <v>300</v>
      </c>
      <c r="L71">
        <f t="shared" si="20"/>
        <v>300</v>
      </c>
      <c r="M71">
        <f t="shared" si="20"/>
        <v>300</v>
      </c>
      <c r="N71">
        <f t="shared" si="20"/>
        <v>300</v>
      </c>
      <c r="O71">
        <f t="shared" si="20"/>
        <v>300</v>
      </c>
      <c r="P71">
        <f t="shared" si="20"/>
        <v>300</v>
      </c>
      <c r="Q71">
        <f t="shared" si="20"/>
        <v>300</v>
      </c>
      <c r="R71">
        <f t="shared" si="20"/>
        <v>300</v>
      </c>
      <c r="S71">
        <f t="shared" si="20"/>
        <v>300</v>
      </c>
      <c r="T71">
        <f t="shared" si="20"/>
        <v>300</v>
      </c>
      <c r="U71">
        <f t="shared" si="20"/>
        <v>300</v>
      </c>
      <c r="V71">
        <f t="shared" si="20"/>
        <v>300</v>
      </c>
      <c r="W71">
        <f t="shared" si="20"/>
        <v>300</v>
      </c>
      <c r="X71">
        <f t="shared" si="20"/>
        <v>300</v>
      </c>
      <c r="Y71">
        <f t="shared" si="20"/>
        <v>300</v>
      </c>
      <c r="Z71">
        <f t="shared" si="20"/>
        <v>300</v>
      </c>
      <c r="AA71">
        <f t="shared" si="20"/>
        <v>300</v>
      </c>
      <c r="AB71">
        <f t="shared" si="20"/>
        <v>300</v>
      </c>
      <c r="AC71">
        <f t="shared" si="20"/>
        <v>300</v>
      </c>
      <c r="AD71">
        <f t="shared" si="20"/>
        <v>300</v>
      </c>
      <c r="AE71">
        <f t="shared" si="20"/>
        <v>300</v>
      </c>
      <c r="AF71">
        <f t="shared" si="20"/>
        <v>300</v>
      </c>
    </row>
    <row r="72" spans="5:32" hidden="1" outlineLevel="1" x14ac:dyDescent="0.25">
      <c r="E72" s="5"/>
      <c r="J72">
        <f t="shared" si="21"/>
        <v>300</v>
      </c>
      <c r="K72">
        <f t="shared" si="22"/>
        <v>300</v>
      </c>
      <c r="L72">
        <f t="shared" si="20"/>
        <v>300</v>
      </c>
      <c r="M72">
        <f t="shared" si="20"/>
        <v>300</v>
      </c>
      <c r="N72">
        <f t="shared" si="20"/>
        <v>300</v>
      </c>
      <c r="O72">
        <f t="shared" si="20"/>
        <v>0</v>
      </c>
      <c r="P72">
        <f t="shared" si="20"/>
        <v>300</v>
      </c>
      <c r="Q72">
        <f t="shared" si="20"/>
        <v>300</v>
      </c>
      <c r="R72">
        <f t="shared" si="20"/>
        <v>300</v>
      </c>
      <c r="S72">
        <f t="shared" si="20"/>
        <v>300</v>
      </c>
      <c r="T72">
        <f t="shared" si="20"/>
        <v>300</v>
      </c>
      <c r="U72">
        <f t="shared" si="20"/>
        <v>300</v>
      </c>
      <c r="V72">
        <f t="shared" si="20"/>
        <v>300</v>
      </c>
      <c r="W72">
        <f t="shared" si="20"/>
        <v>300</v>
      </c>
      <c r="X72">
        <f t="shared" si="20"/>
        <v>300</v>
      </c>
      <c r="Y72">
        <f t="shared" si="20"/>
        <v>300</v>
      </c>
      <c r="Z72">
        <f t="shared" si="20"/>
        <v>300</v>
      </c>
      <c r="AA72">
        <f t="shared" si="20"/>
        <v>0</v>
      </c>
      <c r="AB72">
        <f t="shared" si="20"/>
        <v>300</v>
      </c>
      <c r="AC72">
        <f t="shared" si="20"/>
        <v>300</v>
      </c>
      <c r="AD72">
        <f t="shared" si="20"/>
        <v>300</v>
      </c>
      <c r="AE72">
        <f t="shared" si="20"/>
        <v>300</v>
      </c>
      <c r="AF72">
        <f t="shared" si="20"/>
        <v>300</v>
      </c>
    </row>
    <row r="73" spans="5:32" hidden="1" outlineLevel="1" x14ac:dyDescent="0.25">
      <c r="E73" s="5"/>
      <c r="J73">
        <f t="shared" si="21"/>
        <v>300</v>
      </c>
      <c r="K73">
        <f t="shared" si="22"/>
        <v>300</v>
      </c>
      <c r="L73">
        <f t="shared" si="20"/>
        <v>300</v>
      </c>
      <c r="M73">
        <f t="shared" si="20"/>
        <v>300</v>
      </c>
      <c r="N73">
        <f t="shared" si="20"/>
        <v>300</v>
      </c>
      <c r="O73">
        <f t="shared" si="20"/>
        <v>300</v>
      </c>
      <c r="P73">
        <f t="shared" si="20"/>
        <v>300</v>
      </c>
      <c r="Q73">
        <f t="shared" si="20"/>
        <v>300</v>
      </c>
      <c r="R73">
        <f t="shared" si="20"/>
        <v>300</v>
      </c>
      <c r="S73">
        <f t="shared" si="20"/>
        <v>300</v>
      </c>
      <c r="T73">
        <f t="shared" si="20"/>
        <v>300</v>
      </c>
      <c r="U73">
        <f t="shared" si="20"/>
        <v>300</v>
      </c>
      <c r="V73">
        <f t="shared" si="20"/>
        <v>300</v>
      </c>
      <c r="W73">
        <f t="shared" si="20"/>
        <v>300</v>
      </c>
      <c r="X73">
        <f t="shared" si="20"/>
        <v>300</v>
      </c>
      <c r="Y73">
        <f t="shared" si="20"/>
        <v>300</v>
      </c>
      <c r="Z73">
        <f t="shared" si="20"/>
        <v>300</v>
      </c>
      <c r="AA73">
        <f t="shared" si="20"/>
        <v>300</v>
      </c>
      <c r="AB73">
        <f t="shared" si="20"/>
        <v>300</v>
      </c>
      <c r="AC73">
        <f t="shared" si="20"/>
        <v>300</v>
      </c>
      <c r="AD73">
        <f t="shared" si="20"/>
        <v>300</v>
      </c>
      <c r="AE73">
        <f t="shared" si="20"/>
        <v>300</v>
      </c>
      <c r="AF73">
        <f t="shared" si="20"/>
        <v>300</v>
      </c>
    </row>
    <row r="74" spans="5:32" hidden="1" outlineLevel="1" x14ac:dyDescent="0.25">
      <c r="E74" s="5"/>
      <c r="J74">
        <f t="shared" si="21"/>
        <v>300</v>
      </c>
      <c r="K74">
        <f t="shared" si="22"/>
        <v>300</v>
      </c>
      <c r="L74">
        <f t="shared" si="20"/>
        <v>300</v>
      </c>
      <c r="M74">
        <f t="shared" si="20"/>
        <v>300</v>
      </c>
      <c r="N74">
        <f t="shared" si="20"/>
        <v>300</v>
      </c>
      <c r="O74">
        <f t="shared" si="20"/>
        <v>300</v>
      </c>
      <c r="P74">
        <f t="shared" si="20"/>
        <v>300</v>
      </c>
      <c r="Q74">
        <f t="shared" si="20"/>
        <v>300</v>
      </c>
      <c r="R74">
        <f t="shared" si="20"/>
        <v>300</v>
      </c>
      <c r="S74">
        <f t="shared" si="20"/>
        <v>300</v>
      </c>
      <c r="T74">
        <f t="shared" si="20"/>
        <v>300</v>
      </c>
      <c r="U74">
        <f t="shared" si="20"/>
        <v>300</v>
      </c>
      <c r="V74">
        <f t="shared" si="20"/>
        <v>300</v>
      </c>
      <c r="W74">
        <f t="shared" si="20"/>
        <v>300</v>
      </c>
      <c r="X74">
        <f t="shared" si="20"/>
        <v>300</v>
      </c>
      <c r="Y74">
        <f t="shared" si="20"/>
        <v>300</v>
      </c>
      <c r="Z74">
        <f t="shared" si="20"/>
        <v>300</v>
      </c>
      <c r="AA74">
        <f t="shared" si="20"/>
        <v>0</v>
      </c>
      <c r="AB74">
        <f t="shared" si="20"/>
        <v>300</v>
      </c>
      <c r="AC74">
        <f t="shared" si="20"/>
        <v>300</v>
      </c>
      <c r="AD74">
        <f t="shared" si="20"/>
        <v>300</v>
      </c>
      <c r="AE74">
        <f t="shared" si="20"/>
        <v>300</v>
      </c>
      <c r="AF74">
        <f t="shared" si="20"/>
        <v>300</v>
      </c>
    </row>
    <row r="75" spans="5:32" hidden="1" outlineLevel="1" x14ac:dyDescent="0.25">
      <c r="E75" s="5"/>
      <c r="J75">
        <f t="shared" si="21"/>
        <v>300</v>
      </c>
      <c r="K75">
        <f t="shared" si="22"/>
        <v>300</v>
      </c>
      <c r="L75">
        <f t="shared" si="20"/>
        <v>300</v>
      </c>
      <c r="M75">
        <f t="shared" si="20"/>
        <v>300</v>
      </c>
      <c r="N75">
        <f t="shared" si="20"/>
        <v>300</v>
      </c>
      <c r="O75">
        <f t="shared" si="20"/>
        <v>300</v>
      </c>
      <c r="P75">
        <f t="shared" si="20"/>
        <v>300</v>
      </c>
      <c r="Q75">
        <f t="shared" si="20"/>
        <v>300</v>
      </c>
      <c r="R75">
        <f t="shared" si="20"/>
        <v>300</v>
      </c>
      <c r="S75">
        <f t="shared" si="20"/>
        <v>300</v>
      </c>
      <c r="T75">
        <f t="shared" si="20"/>
        <v>300</v>
      </c>
      <c r="U75">
        <f t="shared" si="20"/>
        <v>300</v>
      </c>
      <c r="V75">
        <f t="shared" si="20"/>
        <v>300</v>
      </c>
      <c r="W75">
        <f t="shared" si="20"/>
        <v>300</v>
      </c>
      <c r="X75">
        <f t="shared" si="20"/>
        <v>300</v>
      </c>
      <c r="Y75">
        <f t="shared" si="20"/>
        <v>300</v>
      </c>
      <c r="Z75">
        <f t="shared" si="20"/>
        <v>300</v>
      </c>
      <c r="AA75">
        <f t="shared" si="20"/>
        <v>0</v>
      </c>
      <c r="AB75">
        <f t="shared" si="20"/>
        <v>300</v>
      </c>
      <c r="AC75">
        <f t="shared" si="20"/>
        <v>300</v>
      </c>
      <c r="AD75">
        <f t="shared" ref="L75:AF87" si="23">IF(AD20&lt;&gt;"",10^2*$H20,0)</f>
        <v>300</v>
      </c>
      <c r="AE75">
        <f t="shared" si="23"/>
        <v>300</v>
      </c>
      <c r="AF75">
        <f t="shared" si="23"/>
        <v>300</v>
      </c>
    </row>
    <row r="76" spans="5:32" hidden="1" outlineLevel="1" x14ac:dyDescent="0.25">
      <c r="E76" s="13"/>
      <c r="J76">
        <f t="shared" si="21"/>
        <v>300</v>
      </c>
      <c r="K76">
        <f t="shared" si="22"/>
        <v>300</v>
      </c>
      <c r="L76">
        <f t="shared" si="23"/>
        <v>300</v>
      </c>
      <c r="M76">
        <f t="shared" si="23"/>
        <v>300</v>
      </c>
      <c r="N76">
        <f t="shared" si="23"/>
        <v>300</v>
      </c>
      <c r="O76">
        <f t="shared" si="23"/>
        <v>300</v>
      </c>
      <c r="P76">
        <f t="shared" si="23"/>
        <v>300</v>
      </c>
      <c r="Q76">
        <f t="shared" si="23"/>
        <v>300</v>
      </c>
      <c r="R76">
        <f t="shared" si="23"/>
        <v>300</v>
      </c>
      <c r="S76">
        <f t="shared" si="23"/>
        <v>300</v>
      </c>
      <c r="T76">
        <f t="shared" si="23"/>
        <v>300</v>
      </c>
      <c r="U76">
        <f t="shared" si="23"/>
        <v>300</v>
      </c>
      <c r="V76">
        <f t="shared" si="23"/>
        <v>300</v>
      </c>
      <c r="W76">
        <f t="shared" si="23"/>
        <v>300</v>
      </c>
      <c r="X76">
        <f t="shared" si="23"/>
        <v>300</v>
      </c>
      <c r="Y76">
        <f t="shared" si="23"/>
        <v>300</v>
      </c>
      <c r="Z76">
        <f t="shared" si="23"/>
        <v>300</v>
      </c>
      <c r="AA76">
        <f t="shared" si="23"/>
        <v>300</v>
      </c>
      <c r="AB76">
        <f t="shared" si="23"/>
        <v>300</v>
      </c>
      <c r="AC76">
        <f t="shared" si="23"/>
        <v>300</v>
      </c>
      <c r="AD76">
        <f t="shared" si="23"/>
        <v>300</v>
      </c>
      <c r="AE76">
        <f t="shared" si="23"/>
        <v>300</v>
      </c>
      <c r="AF76">
        <f t="shared" si="23"/>
        <v>300</v>
      </c>
    </row>
    <row r="77" spans="5:32" hidden="1" outlineLevel="1" x14ac:dyDescent="0.25">
      <c r="E77" s="5"/>
      <c r="J77">
        <f t="shared" si="21"/>
        <v>300</v>
      </c>
      <c r="K77">
        <f t="shared" si="22"/>
        <v>300</v>
      </c>
      <c r="L77">
        <f t="shared" si="23"/>
        <v>300</v>
      </c>
      <c r="M77">
        <f t="shared" si="23"/>
        <v>300</v>
      </c>
      <c r="N77">
        <f t="shared" si="23"/>
        <v>300</v>
      </c>
      <c r="O77">
        <f t="shared" si="23"/>
        <v>300</v>
      </c>
      <c r="P77">
        <f t="shared" si="23"/>
        <v>300</v>
      </c>
      <c r="Q77">
        <f t="shared" si="23"/>
        <v>300</v>
      </c>
      <c r="R77">
        <f t="shared" si="23"/>
        <v>300</v>
      </c>
      <c r="S77">
        <f t="shared" si="23"/>
        <v>300</v>
      </c>
      <c r="T77">
        <f t="shared" si="23"/>
        <v>300</v>
      </c>
      <c r="U77">
        <f t="shared" si="23"/>
        <v>300</v>
      </c>
      <c r="V77">
        <f t="shared" si="23"/>
        <v>300</v>
      </c>
      <c r="W77">
        <f t="shared" si="23"/>
        <v>300</v>
      </c>
      <c r="X77">
        <f t="shared" si="23"/>
        <v>300</v>
      </c>
      <c r="Y77">
        <f t="shared" si="23"/>
        <v>300</v>
      </c>
      <c r="Z77">
        <f t="shared" si="23"/>
        <v>300</v>
      </c>
      <c r="AA77">
        <f t="shared" si="23"/>
        <v>300</v>
      </c>
      <c r="AB77">
        <f t="shared" si="23"/>
        <v>300</v>
      </c>
      <c r="AC77">
        <f t="shared" si="23"/>
        <v>300</v>
      </c>
      <c r="AD77">
        <f t="shared" si="23"/>
        <v>300</v>
      </c>
      <c r="AE77">
        <f t="shared" si="23"/>
        <v>300</v>
      </c>
      <c r="AF77">
        <f t="shared" si="23"/>
        <v>300</v>
      </c>
    </row>
    <row r="78" spans="5:32" hidden="1" outlineLevel="1" x14ac:dyDescent="0.25">
      <c r="E78" s="5"/>
      <c r="J78">
        <f t="shared" si="21"/>
        <v>300</v>
      </c>
      <c r="K78">
        <f t="shared" si="22"/>
        <v>300</v>
      </c>
      <c r="L78">
        <f t="shared" si="23"/>
        <v>300</v>
      </c>
      <c r="M78">
        <f t="shared" si="23"/>
        <v>300</v>
      </c>
      <c r="N78">
        <f t="shared" si="23"/>
        <v>300</v>
      </c>
      <c r="O78">
        <f t="shared" si="23"/>
        <v>300</v>
      </c>
      <c r="P78">
        <f t="shared" si="23"/>
        <v>300</v>
      </c>
      <c r="Q78">
        <f t="shared" si="23"/>
        <v>300</v>
      </c>
      <c r="R78">
        <f t="shared" si="23"/>
        <v>300</v>
      </c>
      <c r="S78">
        <f t="shared" si="23"/>
        <v>300</v>
      </c>
      <c r="T78">
        <f t="shared" si="23"/>
        <v>300</v>
      </c>
      <c r="U78">
        <f t="shared" si="23"/>
        <v>300</v>
      </c>
      <c r="V78">
        <f t="shared" si="23"/>
        <v>300</v>
      </c>
      <c r="W78">
        <f t="shared" si="23"/>
        <v>300</v>
      </c>
      <c r="X78">
        <f t="shared" si="23"/>
        <v>300</v>
      </c>
      <c r="Y78">
        <f t="shared" si="23"/>
        <v>300</v>
      </c>
      <c r="Z78">
        <f t="shared" si="23"/>
        <v>300</v>
      </c>
      <c r="AA78">
        <f t="shared" si="23"/>
        <v>300</v>
      </c>
      <c r="AB78">
        <f t="shared" si="23"/>
        <v>300</v>
      </c>
      <c r="AC78">
        <f t="shared" si="23"/>
        <v>300</v>
      </c>
      <c r="AD78">
        <f t="shared" si="23"/>
        <v>300</v>
      </c>
      <c r="AE78">
        <f t="shared" si="23"/>
        <v>300</v>
      </c>
      <c r="AF78">
        <f t="shared" si="23"/>
        <v>300</v>
      </c>
    </row>
    <row r="79" spans="5:32" hidden="1" outlineLevel="1" x14ac:dyDescent="0.25">
      <c r="E79" s="5"/>
      <c r="J79">
        <f t="shared" si="21"/>
        <v>300</v>
      </c>
      <c r="K79">
        <f t="shared" si="22"/>
        <v>300</v>
      </c>
      <c r="L79">
        <f t="shared" si="23"/>
        <v>300</v>
      </c>
      <c r="M79">
        <f t="shared" si="23"/>
        <v>300</v>
      </c>
      <c r="N79">
        <f t="shared" si="23"/>
        <v>300</v>
      </c>
      <c r="O79">
        <f t="shared" si="23"/>
        <v>300</v>
      </c>
      <c r="P79">
        <f t="shared" si="23"/>
        <v>300</v>
      </c>
      <c r="Q79">
        <f t="shared" si="23"/>
        <v>300</v>
      </c>
      <c r="R79">
        <f t="shared" si="23"/>
        <v>300</v>
      </c>
      <c r="S79">
        <f t="shared" si="23"/>
        <v>300</v>
      </c>
      <c r="T79">
        <f t="shared" si="23"/>
        <v>300</v>
      </c>
      <c r="U79">
        <f t="shared" si="23"/>
        <v>300</v>
      </c>
      <c r="V79">
        <f t="shared" si="23"/>
        <v>300</v>
      </c>
      <c r="W79">
        <f t="shared" si="23"/>
        <v>300</v>
      </c>
      <c r="X79">
        <f t="shared" si="23"/>
        <v>300</v>
      </c>
      <c r="Y79">
        <f t="shared" si="23"/>
        <v>300</v>
      </c>
      <c r="Z79">
        <f t="shared" si="23"/>
        <v>300</v>
      </c>
      <c r="AA79">
        <f t="shared" si="23"/>
        <v>300</v>
      </c>
      <c r="AB79">
        <f t="shared" si="23"/>
        <v>300</v>
      </c>
      <c r="AC79">
        <f t="shared" si="23"/>
        <v>300</v>
      </c>
      <c r="AD79">
        <f t="shared" si="23"/>
        <v>300</v>
      </c>
      <c r="AE79">
        <f t="shared" si="23"/>
        <v>300</v>
      </c>
      <c r="AF79">
        <f t="shared" si="23"/>
        <v>300</v>
      </c>
    </row>
    <row r="80" spans="5:32" hidden="1" outlineLevel="1" x14ac:dyDescent="0.25">
      <c r="E80" s="5"/>
      <c r="J80">
        <f t="shared" si="21"/>
        <v>300</v>
      </c>
      <c r="K80">
        <f t="shared" si="22"/>
        <v>300</v>
      </c>
      <c r="L80">
        <f t="shared" si="23"/>
        <v>300</v>
      </c>
      <c r="M80">
        <f t="shared" si="23"/>
        <v>300</v>
      </c>
      <c r="N80">
        <f t="shared" si="23"/>
        <v>0</v>
      </c>
      <c r="O80">
        <f t="shared" si="23"/>
        <v>300</v>
      </c>
      <c r="P80">
        <f t="shared" si="23"/>
        <v>300</v>
      </c>
      <c r="Q80">
        <f t="shared" si="23"/>
        <v>300</v>
      </c>
      <c r="R80">
        <f t="shared" si="23"/>
        <v>300</v>
      </c>
      <c r="S80">
        <f t="shared" si="23"/>
        <v>300</v>
      </c>
      <c r="T80">
        <f t="shared" si="23"/>
        <v>300</v>
      </c>
      <c r="U80">
        <f t="shared" si="23"/>
        <v>300</v>
      </c>
      <c r="V80">
        <f t="shared" si="23"/>
        <v>300</v>
      </c>
      <c r="W80">
        <f t="shared" si="23"/>
        <v>300</v>
      </c>
      <c r="X80">
        <f t="shared" si="23"/>
        <v>300</v>
      </c>
      <c r="Y80">
        <f t="shared" si="23"/>
        <v>300</v>
      </c>
      <c r="Z80">
        <f t="shared" si="23"/>
        <v>300</v>
      </c>
      <c r="AA80">
        <f t="shared" si="23"/>
        <v>300</v>
      </c>
      <c r="AB80">
        <f t="shared" si="23"/>
        <v>300</v>
      </c>
      <c r="AC80">
        <f t="shared" si="23"/>
        <v>300</v>
      </c>
      <c r="AD80">
        <f t="shared" si="23"/>
        <v>300</v>
      </c>
      <c r="AE80">
        <f t="shared" si="23"/>
        <v>300</v>
      </c>
      <c r="AF80">
        <f t="shared" si="23"/>
        <v>300</v>
      </c>
    </row>
    <row r="81" spans="5:32" hidden="1" outlineLevel="1" x14ac:dyDescent="0.25">
      <c r="E81" s="5"/>
      <c r="J81">
        <f t="shared" si="21"/>
        <v>300</v>
      </c>
      <c r="K81">
        <f t="shared" si="22"/>
        <v>300</v>
      </c>
      <c r="L81">
        <f t="shared" si="23"/>
        <v>300</v>
      </c>
      <c r="M81">
        <f t="shared" si="23"/>
        <v>300</v>
      </c>
      <c r="N81">
        <f t="shared" si="23"/>
        <v>300</v>
      </c>
      <c r="O81">
        <f t="shared" si="23"/>
        <v>0</v>
      </c>
      <c r="P81">
        <f t="shared" si="23"/>
        <v>300</v>
      </c>
      <c r="Q81">
        <f t="shared" si="23"/>
        <v>300</v>
      </c>
      <c r="R81">
        <f t="shared" si="23"/>
        <v>300</v>
      </c>
      <c r="S81">
        <f t="shared" si="23"/>
        <v>300</v>
      </c>
      <c r="T81">
        <f t="shared" si="23"/>
        <v>300</v>
      </c>
      <c r="U81">
        <f t="shared" si="23"/>
        <v>300</v>
      </c>
      <c r="V81">
        <f t="shared" si="23"/>
        <v>300</v>
      </c>
      <c r="W81">
        <f t="shared" si="23"/>
        <v>300</v>
      </c>
      <c r="X81">
        <f t="shared" si="23"/>
        <v>300</v>
      </c>
      <c r="Y81">
        <f t="shared" si="23"/>
        <v>300</v>
      </c>
      <c r="Z81">
        <f t="shared" si="23"/>
        <v>300</v>
      </c>
      <c r="AA81">
        <f t="shared" si="23"/>
        <v>300</v>
      </c>
      <c r="AB81">
        <f t="shared" si="23"/>
        <v>300</v>
      </c>
      <c r="AC81">
        <f t="shared" si="23"/>
        <v>300</v>
      </c>
      <c r="AD81">
        <f t="shared" si="23"/>
        <v>300</v>
      </c>
      <c r="AE81">
        <f t="shared" si="23"/>
        <v>300</v>
      </c>
      <c r="AF81">
        <f t="shared" si="23"/>
        <v>300</v>
      </c>
    </row>
    <row r="82" spans="5:32" hidden="1" outlineLevel="1" x14ac:dyDescent="0.25">
      <c r="E82" s="5"/>
      <c r="J82">
        <f t="shared" si="21"/>
        <v>300</v>
      </c>
      <c r="K82">
        <f t="shared" si="22"/>
        <v>300</v>
      </c>
      <c r="L82">
        <f t="shared" si="23"/>
        <v>300</v>
      </c>
      <c r="M82">
        <f t="shared" si="23"/>
        <v>300</v>
      </c>
      <c r="N82">
        <f t="shared" si="23"/>
        <v>300</v>
      </c>
      <c r="O82">
        <f t="shared" si="23"/>
        <v>300</v>
      </c>
      <c r="P82">
        <f t="shared" si="23"/>
        <v>300</v>
      </c>
      <c r="Q82">
        <f t="shared" si="23"/>
        <v>300</v>
      </c>
      <c r="R82">
        <f t="shared" si="23"/>
        <v>300</v>
      </c>
      <c r="S82">
        <f t="shared" si="23"/>
        <v>300</v>
      </c>
      <c r="T82">
        <f t="shared" si="23"/>
        <v>300</v>
      </c>
      <c r="U82">
        <f t="shared" si="23"/>
        <v>300</v>
      </c>
      <c r="V82">
        <f t="shared" si="23"/>
        <v>300</v>
      </c>
      <c r="W82">
        <f t="shared" si="23"/>
        <v>300</v>
      </c>
      <c r="X82">
        <f t="shared" si="23"/>
        <v>300</v>
      </c>
      <c r="Y82">
        <f t="shared" si="23"/>
        <v>300</v>
      </c>
      <c r="Z82">
        <f t="shared" si="23"/>
        <v>300</v>
      </c>
      <c r="AA82">
        <f t="shared" si="23"/>
        <v>300</v>
      </c>
      <c r="AB82">
        <f t="shared" si="23"/>
        <v>300</v>
      </c>
      <c r="AC82">
        <f t="shared" si="23"/>
        <v>300</v>
      </c>
      <c r="AD82">
        <f t="shared" si="23"/>
        <v>300</v>
      </c>
      <c r="AE82">
        <f t="shared" si="23"/>
        <v>300</v>
      </c>
      <c r="AF82">
        <f t="shared" si="23"/>
        <v>300</v>
      </c>
    </row>
    <row r="83" spans="5:32" hidden="1" outlineLevel="1" x14ac:dyDescent="0.25">
      <c r="E83" s="5"/>
      <c r="J83">
        <f t="shared" si="21"/>
        <v>300</v>
      </c>
      <c r="K83">
        <f t="shared" si="22"/>
        <v>300</v>
      </c>
      <c r="L83">
        <f t="shared" si="23"/>
        <v>300</v>
      </c>
      <c r="M83">
        <f t="shared" si="23"/>
        <v>300</v>
      </c>
      <c r="N83">
        <f t="shared" si="23"/>
        <v>0</v>
      </c>
      <c r="O83">
        <f t="shared" si="23"/>
        <v>0</v>
      </c>
      <c r="P83">
        <f t="shared" si="23"/>
        <v>300</v>
      </c>
      <c r="Q83">
        <f t="shared" si="23"/>
        <v>300</v>
      </c>
      <c r="R83">
        <f t="shared" si="23"/>
        <v>300</v>
      </c>
      <c r="S83">
        <f t="shared" si="23"/>
        <v>300</v>
      </c>
      <c r="T83">
        <f t="shared" si="23"/>
        <v>300</v>
      </c>
      <c r="U83">
        <f t="shared" si="23"/>
        <v>300</v>
      </c>
      <c r="V83">
        <f t="shared" si="23"/>
        <v>300</v>
      </c>
      <c r="W83">
        <f t="shared" si="23"/>
        <v>300</v>
      </c>
      <c r="X83">
        <f t="shared" si="23"/>
        <v>300</v>
      </c>
      <c r="Y83">
        <f t="shared" si="23"/>
        <v>300</v>
      </c>
      <c r="Z83">
        <f t="shared" si="23"/>
        <v>300</v>
      </c>
      <c r="AA83">
        <f t="shared" si="23"/>
        <v>0</v>
      </c>
      <c r="AB83">
        <f t="shared" si="23"/>
        <v>300</v>
      </c>
      <c r="AC83">
        <f t="shared" si="23"/>
        <v>300</v>
      </c>
      <c r="AD83">
        <f t="shared" si="23"/>
        <v>300</v>
      </c>
      <c r="AE83">
        <f t="shared" si="23"/>
        <v>300</v>
      </c>
      <c r="AF83">
        <f t="shared" si="23"/>
        <v>300</v>
      </c>
    </row>
    <row r="84" spans="5:32" hidden="1" outlineLevel="1" x14ac:dyDescent="0.25">
      <c r="E84" s="5"/>
      <c r="J84">
        <f t="shared" si="21"/>
        <v>300</v>
      </c>
      <c r="K84">
        <f t="shared" si="22"/>
        <v>300</v>
      </c>
      <c r="L84">
        <f t="shared" si="23"/>
        <v>300</v>
      </c>
      <c r="M84">
        <f t="shared" si="23"/>
        <v>300</v>
      </c>
      <c r="N84">
        <f t="shared" si="23"/>
        <v>300</v>
      </c>
      <c r="O84">
        <f t="shared" si="23"/>
        <v>300</v>
      </c>
      <c r="P84">
        <f t="shared" si="23"/>
        <v>300</v>
      </c>
      <c r="Q84">
        <f t="shared" si="23"/>
        <v>300</v>
      </c>
      <c r="R84">
        <f t="shared" si="23"/>
        <v>300</v>
      </c>
      <c r="S84">
        <f t="shared" si="23"/>
        <v>300</v>
      </c>
      <c r="T84">
        <f t="shared" si="23"/>
        <v>300</v>
      </c>
      <c r="U84">
        <f t="shared" si="23"/>
        <v>300</v>
      </c>
      <c r="V84">
        <f t="shared" si="23"/>
        <v>300</v>
      </c>
      <c r="W84">
        <f t="shared" si="23"/>
        <v>300</v>
      </c>
      <c r="X84">
        <f t="shared" si="23"/>
        <v>300</v>
      </c>
      <c r="Y84">
        <f t="shared" si="23"/>
        <v>300</v>
      </c>
      <c r="Z84">
        <f t="shared" si="23"/>
        <v>300</v>
      </c>
      <c r="AA84">
        <f t="shared" si="23"/>
        <v>300</v>
      </c>
      <c r="AB84">
        <f t="shared" si="23"/>
        <v>300</v>
      </c>
      <c r="AC84">
        <f t="shared" si="23"/>
        <v>300</v>
      </c>
      <c r="AD84">
        <f t="shared" si="23"/>
        <v>300</v>
      </c>
      <c r="AE84">
        <f t="shared" si="23"/>
        <v>300</v>
      </c>
      <c r="AF84">
        <f t="shared" si="23"/>
        <v>300</v>
      </c>
    </row>
    <row r="85" spans="5:32" hidden="1" outlineLevel="1" x14ac:dyDescent="0.25">
      <c r="E85" s="5"/>
      <c r="J85">
        <f t="shared" si="21"/>
        <v>300</v>
      </c>
      <c r="K85">
        <f t="shared" si="22"/>
        <v>300</v>
      </c>
      <c r="L85">
        <f t="shared" si="23"/>
        <v>300</v>
      </c>
      <c r="M85">
        <f t="shared" si="23"/>
        <v>300</v>
      </c>
      <c r="N85">
        <f t="shared" si="23"/>
        <v>300</v>
      </c>
      <c r="O85">
        <f t="shared" si="23"/>
        <v>0</v>
      </c>
      <c r="P85">
        <f t="shared" si="23"/>
        <v>300</v>
      </c>
      <c r="Q85">
        <f t="shared" si="23"/>
        <v>300</v>
      </c>
      <c r="R85">
        <f t="shared" si="23"/>
        <v>300</v>
      </c>
      <c r="S85">
        <f t="shared" si="23"/>
        <v>300</v>
      </c>
      <c r="T85">
        <f t="shared" si="23"/>
        <v>0</v>
      </c>
      <c r="U85">
        <f t="shared" si="23"/>
        <v>300</v>
      </c>
      <c r="V85">
        <f t="shared" si="23"/>
        <v>300</v>
      </c>
      <c r="W85">
        <f t="shared" si="23"/>
        <v>0</v>
      </c>
      <c r="X85">
        <f t="shared" si="23"/>
        <v>300</v>
      </c>
      <c r="Y85">
        <f t="shared" si="23"/>
        <v>300</v>
      </c>
      <c r="Z85">
        <f t="shared" si="23"/>
        <v>0</v>
      </c>
      <c r="AA85">
        <f t="shared" si="23"/>
        <v>0</v>
      </c>
      <c r="AB85">
        <f t="shared" si="23"/>
        <v>300</v>
      </c>
      <c r="AC85">
        <f t="shared" si="23"/>
        <v>300</v>
      </c>
      <c r="AD85">
        <f t="shared" si="23"/>
        <v>300</v>
      </c>
      <c r="AE85">
        <f t="shared" si="23"/>
        <v>300</v>
      </c>
      <c r="AF85">
        <f t="shared" si="23"/>
        <v>300</v>
      </c>
    </row>
    <row r="86" spans="5:32" hidden="1" outlineLevel="1" x14ac:dyDescent="0.25">
      <c r="E86" s="5"/>
      <c r="J86">
        <f t="shared" si="21"/>
        <v>300</v>
      </c>
      <c r="K86">
        <f t="shared" si="22"/>
        <v>300</v>
      </c>
      <c r="L86">
        <f t="shared" si="23"/>
        <v>300</v>
      </c>
      <c r="M86">
        <f t="shared" si="23"/>
        <v>300</v>
      </c>
      <c r="N86">
        <f t="shared" si="23"/>
        <v>0</v>
      </c>
      <c r="O86">
        <f t="shared" si="23"/>
        <v>0</v>
      </c>
      <c r="P86">
        <f t="shared" si="23"/>
        <v>300</v>
      </c>
      <c r="Q86">
        <f t="shared" si="23"/>
        <v>300</v>
      </c>
      <c r="R86">
        <f t="shared" si="23"/>
        <v>300</v>
      </c>
      <c r="S86">
        <f t="shared" si="23"/>
        <v>300</v>
      </c>
      <c r="T86">
        <f t="shared" si="23"/>
        <v>0</v>
      </c>
      <c r="U86">
        <f t="shared" si="23"/>
        <v>300</v>
      </c>
      <c r="V86">
        <f t="shared" si="23"/>
        <v>300</v>
      </c>
      <c r="W86">
        <f t="shared" si="23"/>
        <v>0</v>
      </c>
      <c r="X86">
        <f t="shared" si="23"/>
        <v>300</v>
      </c>
      <c r="Y86">
        <f t="shared" si="23"/>
        <v>300</v>
      </c>
      <c r="Z86">
        <f t="shared" si="23"/>
        <v>0</v>
      </c>
      <c r="AA86">
        <f t="shared" si="23"/>
        <v>300</v>
      </c>
      <c r="AB86">
        <f t="shared" si="23"/>
        <v>300</v>
      </c>
      <c r="AC86">
        <f t="shared" si="23"/>
        <v>300</v>
      </c>
      <c r="AD86">
        <f t="shared" si="23"/>
        <v>300</v>
      </c>
      <c r="AE86">
        <f t="shared" si="23"/>
        <v>300</v>
      </c>
      <c r="AF86">
        <f t="shared" si="23"/>
        <v>300</v>
      </c>
    </row>
    <row r="87" spans="5:32" hidden="1" outlineLevel="1" x14ac:dyDescent="0.25">
      <c r="E87" s="5"/>
      <c r="J87">
        <f t="shared" si="21"/>
        <v>300</v>
      </c>
      <c r="K87">
        <f t="shared" si="22"/>
        <v>300</v>
      </c>
      <c r="L87">
        <f t="shared" si="23"/>
        <v>300</v>
      </c>
      <c r="M87">
        <f t="shared" si="23"/>
        <v>300</v>
      </c>
      <c r="N87">
        <f t="shared" si="23"/>
        <v>300</v>
      </c>
      <c r="O87">
        <f t="shared" si="23"/>
        <v>300</v>
      </c>
      <c r="P87">
        <f t="shared" si="23"/>
        <v>300</v>
      </c>
      <c r="Q87">
        <f t="shared" si="23"/>
        <v>300</v>
      </c>
      <c r="R87">
        <f t="shared" si="23"/>
        <v>300</v>
      </c>
      <c r="S87">
        <f t="shared" si="23"/>
        <v>300</v>
      </c>
      <c r="T87">
        <f t="shared" si="23"/>
        <v>300</v>
      </c>
      <c r="U87">
        <f t="shared" si="23"/>
        <v>300</v>
      </c>
      <c r="V87">
        <f t="shared" si="23"/>
        <v>300</v>
      </c>
      <c r="W87">
        <f t="shared" si="23"/>
        <v>300</v>
      </c>
      <c r="X87">
        <f t="shared" si="23"/>
        <v>300</v>
      </c>
      <c r="Y87">
        <f t="shared" si="23"/>
        <v>300</v>
      </c>
      <c r="Z87">
        <f t="shared" si="23"/>
        <v>300</v>
      </c>
      <c r="AA87">
        <f t="shared" si="23"/>
        <v>300</v>
      </c>
      <c r="AB87">
        <f t="shared" si="23"/>
        <v>300</v>
      </c>
      <c r="AC87">
        <f t="shared" si="23"/>
        <v>300</v>
      </c>
      <c r="AD87">
        <f t="shared" si="23"/>
        <v>300</v>
      </c>
      <c r="AE87">
        <f t="shared" si="23"/>
        <v>300</v>
      </c>
      <c r="AF87">
        <f t="shared" si="23"/>
        <v>300</v>
      </c>
    </row>
    <row r="88" spans="5:32" hidden="1" outlineLevel="1" x14ac:dyDescent="0.25">
      <c r="E88" s="5"/>
      <c r="J88">
        <f t="shared" si="21"/>
        <v>300</v>
      </c>
      <c r="K88">
        <f t="shared" si="22"/>
        <v>300</v>
      </c>
      <c r="L88">
        <f t="shared" ref="L88:AF100" si="24">IF(L33&lt;&gt;"",10^2*$H33,0)</f>
        <v>300</v>
      </c>
      <c r="M88">
        <f t="shared" si="24"/>
        <v>300</v>
      </c>
      <c r="N88">
        <f t="shared" si="24"/>
        <v>300</v>
      </c>
      <c r="O88">
        <f t="shared" si="24"/>
        <v>300</v>
      </c>
      <c r="P88">
        <f t="shared" si="24"/>
        <v>300</v>
      </c>
      <c r="Q88">
        <f t="shared" si="24"/>
        <v>300</v>
      </c>
      <c r="R88">
        <f t="shared" si="24"/>
        <v>300</v>
      </c>
      <c r="S88">
        <f t="shared" si="24"/>
        <v>300</v>
      </c>
      <c r="T88">
        <f t="shared" si="24"/>
        <v>300</v>
      </c>
      <c r="U88">
        <f t="shared" si="24"/>
        <v>300</v>
      </c>
      <c r="V88">
        <f t="shared" si="24"/>
        <v>300</v>
      </c>
      <c r="W88">
        <f t="shared" si="24"/>
        <v>300</v>
      </c>
      <c r="X88">
        <f t="shared" si="24"/>
        <v>300</v>
      </c>
      <c r="Y88">
        <f t="shared" si="24"/>
        <v>300</v>
      </c>
      <c r="Z88">
        <f t="shared" si="24"/>
        <v>300</v>
      </c>
      <c r="AA88">
        <f t="shared" si="24"/>
        <v>300</v>
      </c>
      <c r="AB88">
        <f t="shared" si="24"/>
        <v>300</v>
      </c>
      <c r="AC88">
        <f t="shared" si="24"/>
        <v>300</v>
      </c>
      <c r="AD88">
        <f t="shared" si="24"/>
        <v>300</v>
      </c>
      <c r="AE88">
        <f t="shared" si="24"/>
        <v>300</v>
      </c>
      <c r="AF88">
        <f t="shared" si="24"/>
        <v>300</v>
      </c>
    </row>
    <row r="89" spans="5:32" hidden="1" outlineLevel="1" x14ac:dyDescent="0.25">
      <c r="E89" s="5"/>
      <c r="J89">
        <f t="shared" si="21"/>
        <v>300</v>
      </c>
      <c r="K89">
        <f t="shared" si="22"/>
        <v>300</v>
      </c>
      <c r="L89">
        <f t="shared" si="24"/>
        <v>300</v>
      </c>
      <c r="M89">
        <f t="shared" si="24"/>
        <v>300</v>
      </c>
      <c r="N89">
        <f t="shared" si="24"/>
        <v>300</v>
      </c>
      <c r="O89">
        <f t="shared" si="24"/>
        <v>300</v>
      </c>
      <c r="P89">
        <f t="shared" si="24"/>
        <v>300</v>
      </c>
      <c r="Q89">
        <f t="shared" si="24"/>
        <v>300</v>
      </c>
      <c r="R89">
        <f t="shared" si="24"/>
        <v>300</v>
      </c>
      <c r="S89">
        <f t="shared" si="24"/>
        <v>300</v>
      </c>
      <c r="T89">
        <f t="shared" si="24"/>
        <v>300</v>
      </c>
      <c r="U89">
        <f t="shared" si="24"/>
        <v>300</v>
      </c>
      <c r="V89">
        <f t="shared" si="24"/>
        <v>300</v>
      </c>
      <c r="W89">
        <f t="shared" si="24"/>
        <v>300</v>
      </c>
      <c r="X89">
        <f t="shared" si="24"/>
        <v>300</v>
      </c>
      <c r="Y89">
        <f t="shared" si="24"/>
        <v>300</v>
      </c>
      <c r="Z89">
        <f t="shared" si="24"/>
        <v>300</v>
      </c>
      <c r="AA89">
        <f t="shared" si="24"/>
        <v>0</v>
      </c>
      <c r="AB89">
        <f t="shared" si="24"/>
        <v>300</v>
      </c>
      <c r="AC89">
        <f t="shared" si="24"/>
        <v>300</v>
      </c>
      <c r="AD89">
        <f t="shared" si="24"/>
        <v>300</v>
      </c>
      <c r="AE89">
        <f t="shared" si="24"/>
        <v>300</v>
      </c>
      <c r="AF89">
        <f t="shared" si="24"/>
        <v>300</v>
      </c>
    </row>
    <row r="90" spans="5:32" hidden="1" outlineLevel="1" x14ac:dyDescent="0.25">
      <c r="E90" s="14"/>
      <c r="J90">
        <f t="shared" si="21"/>
        <v>300</v>
      </c>
      <c r="K90">
        <f t="shared" si="22"/>
        <v>300</v>
      </c>
      <c r="L90">
        <f t="shared" si="24"/>
        <v>300</v>
      </c>
      <c r="M90">
        <f t="shared" si="24"/>
        <v>300</v>
      </c>
      <c r="N90">
        <f t="shared" si="24"/>
        <v>0</v>
      </c>
      <c r="O90">
        <f t="shared" si="24"/>
        <v>0</v>
      </c>
      <c r="P90">
        <f t="shared" si="24"/>
        <v>300</v>
      </c>
      <c r="Q90">
        <f t="shared" si="24"/>
        <v>300</v>
      </c>
      <c r="R90">
        <f t="shared" si="24"/>
        <v>300</v>
      </c>
      <c r="S90">
        <f t="shared" si="24"/>
        <v>300</v>
      </c>
      <c r="T90">
        <f t="shared" si="24"/>
        <v>300</v>
      </c>
      <c r="U90">
        <f t="shared" si="24"/>
        <v>300</v>
      </c>
      <c r="V90">
        <f t="shared" si="24"/>
        <v>300</v>
      </c>
      <c r="W90">
        <f t="shared" si="24"/>
        <v>300</v>
      </c>
      <c r="X90">
        <f t="shared" si="24"/>
        <v>300</v>
      </c>
      <c r="Y90">
        <f t="shared" si="24"/>
        <v>300</v>
      </c>
      <c r="Z90">
        <f t="shared" si="24"/>
        <v>300</v>
      </c>
      <c r="AA90">
        <f t="shared" si="24"/>
        <v>0</v>
      </c>
      <c r="AB90">
        <f t="shared" si="24"/>
        <v>0</v>
      </c>
      <c r="AC90">
        <f t="shared" si="24"/>
        <v>300</v>
      </c>
      <c r="AD90">
        <f t="shared" si="24"/>
        <v>300</v>
      </c>
      <c r="AE90">
        <f t="shared" si="24"/>
        <v>300</v>
      </c>
      <c r="AF90">
        <f t="shared" si="24"/>
        <v>300</v>
      </c>
    </row>
    <row r="91" spans="5:32" hidden="1" outlineLevel="1" x14ac:dyDescent="0.25">
      <c r="E91" s="5"/>
      <c r="J91">
        <f t="shared" si="21"/>
        <v>300</v>
      </c>
      <c r="K91">
        <f t="shared" si="22"/>
        <v>300</v>
      </c>
      <c r="L91">
        <f t="shared" si="24"/>
        <v>300</v>
      </c>
      <c r="M91">
        <f t="shared" si="24"/>
        <v>300</v>
      </c>
      <c r="N91">
        <f t="shared" si="24"/>
        <v>300</v>
      </c>
      <c r="O91">
        <f t="shared" si="24"/>
        <v>300</v>
      </c>
      <c r="P91">
        <f t="shared" si="24"/>
        <v>300</v>
      </c>
      <c r="Q91">
        <f t="shared" si="24"/>
        <v>300</v>
      </c>
      <c r="R91">
        <f t="shared" si="24"/>
        <v>300</v>
      </c>
      <c r="S91">
        <f t="shared" si="24"/>
        <v>300</v>
      </c>
      <c r="T91">
        <f t="shared" si="24"/>
        <v>300</v>
      </c>
      <c r="U91">
        <f t="shared" si="24"/>
        <v>300</v>
      </c>
      <c r="V91">
        <f t="shared" si="24"/>
        <v>300</v>
      </c>
      <c r="W91">
        <f t="shared" si="24"/>
        <v>300</v>
      </c>
      <c r="X91">
        <f t="shared" si="24"/>
        <v>300</v>
      </c>
      <c r="Y91">
        <f t="shared" si="24"/>
        <v>300</v>
      </c>
      <c r="Z91">
        <f t="shared" si="24"/>
        <v>300</v>
      </c>
      <c r="AA91">
        <f t="shared" si="24"/>
        <v>300</v>
      </c>
      <c r="AB91">
        <f t="shared" si="24"/>
        <v>300</v>
      </c>
      <c r="AC91">
        <f t="shared" si="24"/>
        <v>300</v>
      </c>
      <c r="AD91">
        <f t="shared" si="24"/>
        <v>300</v>
      </c>
      <c r="AE91">
        <f t="shared" si="24"/>
        <v>300</v>
      </c>
      <c r="AF91">
        <f t="shared" si="24"/>
        <v>300</v>
      </c>
    </row>
    <row r="92" spans="5:32" hidden="1" outlineLevel="1" x14ac:dyDescent="0.25">
      <c r="E92" s="5"/>
      <c r="J92">
        <f t="shared" si="21"/>
        <v>300</v>
      </c>
      <c r="K92">
        <f t="shared" si="22"/>
        <v>300</v>
      </c>
      <c r="L92">
        <f t="shared" si="24"/>
        <v>300</v>
      </c>
      <c r="M92">
        <f t="shared" si="24"/>
        <v>0</v>
      </c>
      <c r="N92">
        <f t="shared" si="24"/>
        <v>0</v>
      </c>
      <c r="O92">
        <f t="shared" si="24"/>
        <v>0</v>
      </c>
      <c r="P92">
        <f t="shared" si="24"/>
        <v>300</v>
      </c>
      <c r="Q92">
        <f t="shared" si="24"/>
        <v>300</v>
      </c>
      <c r="R92">
        <f t="shared" si="24"/>
        <v>300</v>
      </c>
      <c r="S92">
        <f t="shared" si="24"/>
        <v>0</v>
      </c>
      <c r="T92">
        <f t="shared" si="24"/>
        <v>300</v>
      </c>
      <c r="U92">
        <f t="shared" si="24"/>
        <v>300</v>
      </c>
      <c r="V92">
        <f t="shared" si="24"/>
        <v>300</v>
      </c>
      <c r="W92">
        <f t="shared" si="24"/>
        <v>0</v>
      </c>
      <c r="X92">
        <f t="shared" si="24"/>
        <v>0</v>
      </c>
      <c r="Y92">
        <f t="shared" si="24"/>
        <v>300</v>
      </c>
      <c r="Z92">
        <f t="shared" si="24"/>
        <v>0</v>
      </c>
      <c r="AA92">
        <f t="shared" si="24"/>
        <v>300</v>
      </c>
      <c r="AB92">
        <f t="shared" si="24"/>
        <v>300</v>
      </c>
      <c r="AC92">
        <f t="shared" si="24"/>
        <v>300</v>
      </c>
      <c r="AD92">
        <f t="shared" si="24"/>
        <v>300</v>
      </c>
      <c r="AE92">
        <f t="shared" si="24"/>
        <v>300</v>
      </c>
      <c r="AF92">
        <f t="shared" si="24"/>
        <v>300</v>
      </c>
    </row>
    <row r="93" spans="5:32" hidden="1" outlineLevel="1" x14ac:dyDescent="0.25">
      <c r="E93" s="5"/>
      <c r="J93">
        <f t="shared" si="21"/>
        <v>300</v>
      </c>
      <c r="K93">
        <f t="shared" si="22"/>
        <v>300</v>
      </c>
      <c r="L93">
        <f t="shared" si="24"/>
        <v>300</v>
      </c>
      <c r="M93">
        <f t="shared" si="24"/>
        <v>300</v>
      </c>
      <c r="N93">
        <f t="shared" si="24"/>
        <v>300</v>
      </c>
      <c r="O93">
        <f t="shared" si="24"/>
        <v>300</v>
      </c>
      <c r="P93">
        <f t="shared" si="24"/>
        <v>300</v>
      </c>
      <c r="Q93">
        <f t="shared" si="24"/>
        <v>300</v>
      </c>
      <c r="R93">
        <f t="shared" si="24"/>
        <v>300</v>
      </c>
      <c r="S93">
        <f t="shared" si="24"/>
        <v>300</v>
      </c>
      <c r="T93">
        <f t="shared" si="24"/>
        <v>300</v>
      </c>
      <c r="U93">
        <f t="shared" si="24"/>
        <v>300</v>
      </c>
      <c r="V93">
        <f t="shared" si="24"/>
        <v>300</v>
      </c>
      <c r="W93">
        <f t="shared" si="24"/>
        <v>300</v>
      </c>
      <c r="X93">
        <f t="shared" si="24"/>
        <v>300</v>
      </c>
      <c r="Y93">
        <f t="shared" si="24"/>
        <v>300</v>
      </c>
      <c r="Z93">
        <f t="shared" si="24"/>
        <v>300</v>
      </c>
      <c r="AA93">
        <f t="shared" si="24"/>
        <v>300</v>
      </c>
      <c r="AB93">
        <f t="shared" si="24"/>
        <v>300</v>
      </c>
      <c r="AC93">
        <f t="shared" si="24"/>
        <v>300</v>
      </c>
      <c r="AD93">
        <f t="shared" si="24"/>
        <v>300</v>
      </c>
      <c r="AE93">
        <f t="shared" si="24"/>
        <v>300</v>
      </c>
      <c r="AF93">
        <f t="shared" si="24"/>
        <v>300</v>
      </c>
    </row>
    <row r="94" spans="5:32" hidden="1" outlineLevel="1" x14ac:dyDescent="0.25">
      <c r="E94" s="5"/>
      <c r="J94">
        <f t="shared" si="21"/>
        <v>300</v>
      </c>
      <c r="K94">
        <f t="shared" si="22"/>
        <v>300</v>
      </c>
      <c r="L94">
        <f t="shared" si="24"/>
        <v>300</v>
      </c>
      <c r="M94">
        <f t="shared" si="24"/>
        <v>300</v>
      </c>
      <c r="N94">
        <f t="shared" si="24"/>
        <v>300</v>
      </c>
      <c r="O94">
        <f t="shared" si="24"/>
        <v>300</v>
      </c>
      <c r="P94">
        <f t="shared" si="24"/>
        <v>300</v>
      </c>
      <c r="Q94">
        <f t="shared" si="24"/>
        <v>300</v>
      </c>
      <c r="R94">
        <f t="shared" si="24"/>
        <v>300</v>
      </c>
      <c r="S94">
        <f t="shared" si="24"/>
        <v>300</v>
      </c>
      <c r="T94">
        <f t="shared" si="24"/>
        <v>300</v>
      </c>
      <c r="U94">
        <f t="shared" si="24"/>
        <v>300</v>
      </c>
      <c r="V94">
        <f t="shared" si="24"/>
        <v>300</v>
      </c>
      <c r="W94">
        <f t="shared" si="24"/>
        <v>300</v>
      </c>
      <c r="X94">
        <f t="shared" si="24"/>
        <v>300</v>
      </c>
      <c r="Y94">
        <f t="shared" si="24"/>
        <v>300</v>
      </c>
      <c r="Z94">
        <f t="shared" si="24"/>
        <v>300</v>
      </c>
      <c r="AA94">
        <f t="shared" si="24"/>
        <v>300</v>
      </c>
      <c r="AB94">
        <f t="shared" si="24"/>
        <v>300</v>
      </c>
      <c r="AC94">
        <f t="shared" si="24"/>
        <v>300</v>
      </c>
      <c r="AD94">
        <f t="shared" si="24"/>
        <v>300</v>
      </c>
      <c r="AE94">
        <f t="shared" si="24"/>
        <v>300</v>
      </c>
      <c r="AF94">
        <f t="shared" si="24"/>
        <v>300</v>
      </c>
    </row>
    <row r="95" spans="5:32" hidden="1" outlineLevel="1" x14ac:dyDescent="0.25">
      <c r="E95" s="5"/>
      <c r="J95">
        <f t="shared" si="21"/>
        <v>300</v>
      </c>
      <c r="K95">
        <f t="shared" si="22"/>
        <v>300</v>
      </c>
      <c r="L95">
        <f t="shared" si="24"/>
        <v>300</v>
      </c>
      <c r="M95">
        <f t="shared" si="24"/>
        <v>300</v>
      </c>
      <c r="N95">
        <f t="shared" si="24"/>
        <v>300</v>
      </c>
      <c r="O95">
        <f t="shared" si="24"/>
        <v>300</v>
      </c>
      <c r="P95">
        <f t="shared" si="24"/>
        <v>300</v>
      </c>
      <c r="Q95">
        <f t="shared" si="24"/>
        <v>300</v>
      </c>
      <c r="R95">
        <f t="shared" si="24"/>
        <v>300</v>
      </c>
      <c r="S95">
        <f t="shared" si="24"/>
        <v>300</v>
      </c>
      <c r="T95">
        <f t="shared" si="24"/>
        <v>300</v>
      </c>
      <c r="U95">
        <f t="shared" si="24"/>
        <v>300</v>
      </c>
      <c r="V95">
        <f t="shared" si="24"/>
        <v>300</v>
      </c>
      <c r="W95">
        <f t="shared" si="24"/>
        <v>300</v>
      </c>
      <c r="X95">
        <f t="shared" si="24"/>
        <v>300</v>
      </c>
      <c r="Y95">
        <f t="shared" si="24"/>
        <v>300</v>
      </c>
      <c r="Z95">
        <f t="shared" si="24"/>
        <v>300</v>
      </c>
      <c r="AA95">
        <f t="shared" si="24"/>
        <v>0</v>
      </c>
      <c r="AB95">
        <f t="shared" si="24"/>
        <v>300</v>
      </c>
      <c r="AC95">
        <f t="shared" si="24"/>
        <v>300</v>
      </c>
      <c r="AD95">
        <f t="shared" si="24"/>
        <v>300</v>
      </c>
      <c r="AE95">
        <f t="shared" si="24"/>
        <v>300</v>
      </c>
      <c r="AF95">
        <f t="shared" si="24"/>
        <v>300</v>
      </c>
    </row>
    <row r="96" spans="5:32" hidden="1" outlineLevel="1" x14ac:dyDescent="0.25">
      <c r="E96" s="5"/>
      <c r="J96">
        <f t="shared" si="21"/>
        <v>300</v>
      </c>
      <c r="K96">
        <f t="shared" si="22"/>
        <v>300</v>
      </c>
      <c r="L96">
        <f t="shared" si="24"/>
        <v>300</v>
      </c>
      <c r="M96">
        <f t="shared" si="24"/>
        <v>300</v>
      </c>
      <c r="N96">
        <f t="shared" si="24"/>
        <v>0</v>
      </c>
      <c r="O96">
        <f t="shared" si="24"/>
        <v>300</v>
      </c>
      <c r="P96">
        <f t="shared" si="24"/>
        <v>300</v>
      </c>
      <c r="Q96">
        <f t="shared" si="24"/>
        <v>300</v>
      </c>
      <c r="R96">
        <f t="shared" si="24"/>
        <v>300</v>
      </c>
      <c r="S96">
        <f t="shared" si="24"/>
        <v>300</v>
      </c>
      <c r="T96">
        <f t="shared" si="24"/>
        <v>300</v>
      </c>
      <c r="U96">
        <f t="shared" si="24"/>
        <v>300</v>
      </c>
      <c r="V96">
        <f t="shared" si="24"/>
        <v>300</v>
      </c>
      <c r="W96">
        <f t="shared" si="24"/>
        <v>300</v>
      </c>
      <c r="X96">
        <f t="shared" si="24"/>
        <v>300</v>
      </c>
      <c r="Y96">
        <f t="shared" si="24"/>
        <v>300</v>
      </c>
      <c r="Z96">
        <f t="shared" si="24"/>
        <v>300</v>
      </c>
      <c r="AA96">
        <f t="shared" si="24"/>
        <v>300</v>
      </c>
      <c r="AB96">
        <f t="shared" si="24"/>
        <v>300</v>
      </c>
      <c r="AC96">
        <f t="shared" si="24"/>
        <v>300</v>
      </c>
      <c r="AD96">
        <f t="shared" si="24"/>
        <v>300</v>
      </c>
      <c r="AE96">
        <f t="shared" si="24"/>
        <v>300</v>
      </c>
      <c r="AF96">
        <f t="shared" si="24"/>
        <v>300</v>
      </c>
    </row>
    <row r="97" spans="5:32" hidden="1" outlineLevel="1" x14ac:dyDescent="0.25">
      <c r="E97" s="5"/>
      <c r="J97">
        <f t="shared" si="21"/>
        <v>300</v>
      </c>
      <c r="K97">
        <f t="shared" si="22"/>
        <v>300</v>
      </c>
      <c r="L97">
        <f t="shared" si="24"/>
        <v>300</v>
      </c>
      <c r="M97">
        <f t="shared" si="24"/>
        <v>300</v>
      </c>
      <c r="N97">
        <f t="shared" si="24"/>
        <v>0</v>
      </c>
      <c r="O97">
        <f t="shared" si="24"/>
        <v>0</v>
      </c>
      <c r="P97">
        <f t="shared" si="24"/>
        <v>300</v>
      </c>
      <c r="Q97">
        <f t="shared" si="24"/>
        <v>300</v>
      </c>
      <c r="R97">
        <f t="shared" si="24"/>
        <v>300</v>
      </c>
      <c r="S97">
        <f t="shared" si="24"/>
        <v>300</v>
      </c>
      <c r="T97">
        <f t="shared" si="24"/>
        <v>300</v>
      </c>
      <c r="U97">
        <f t="shared" si="24"/>
        <v>300</v>
      </c>
      <c r="V97">
        <f t="shared" si="24"/>
        <v>300</v>
      </c>
      <c r="W97">
        <f t="shared" si="24"/>
        <v>300</v>
      </c>
      <c r="X97">
        <f t="shared" si="24"/>
        <v>300</v>
      </c>
      <c r="Y97">
        <f t="shared" si="24"/>
        <v>300</v>
      </c>
      <c r="Z97">
        <f t="shared" si="24"/>
        <v>300</v>
      </c>
      <c r="AA97">
        <f t="shared" si="24"/>
        <v>300</v>
      </c>
      <c r="AB97">
        <f t="shared" si="24"/>
        <v>300</v>
      </c>
      <c r="AC97">
        <f t="shared" si="24"/>
        <v>300</v>
      </c>
      <c r="AD97">
        <f t="shared" si="24"/>
        <v>300</v>
      </c>
      <c r="AE97">
        <f t="shared" si="24"/>
        <v>300</v>
      </c>
      <c r="AF97">
        <f t="shared" si="24"/>
        <v>300</v>
      </c>
    </row>
    <row r="98" spans="5:32" hidden="1" outlineLevel="1" x14ac:dyDescent="0.25">
      <c r="E98" s="10"/>
      <c r="J98">
        <f t="shared" si="21"/>
        <v>300</v>
      </c>
      <c r="K98">
        <f t="shared" si="22"/>
        <v>300</v>
      </c>
      <c r="L98">
        <f t="shared" si="24"/>
        <v>300</v>
      </c>
      <c r="M98">
        <f t="shared" si="24"/>
        <v>300</v>
      </c>
      <c r="N98">
        <f t="shared" si="24"/>
        <v>0</v>
      </c>
      <c r="O98">
        <f t="shared" si="24"/>
        <v>0</v>
      </c>
      <c r="P98">
        <f t="shared" si="24"/>
        <v>300</v>
      </c>
      <c r="Q98">
        <f t="shared" si="24"/>
        <v>300</v>
      </c>
      <c r="R98">
        <f t="shared" si="24"/>
        <v>300</v>
      </c>
      <c r="S98">
        <f t="shared" si="24"/>
        <v>300</v>
      </c>
      <c r="T98">
        <f t="shared" si="24"/>
        <v>0</v>
      </c>
      <c r="U98">
        <f t="shared" si="24"/>
        <v>300</v>
      </c>
      <c r="V98">
        <f t="shared" si="24"/>
        <v>300</v>
      </c>
      <c r="W98">
        <f t="shared" si="24"/>
        <v>0</v>
      </c>
      <c r="X98">
        <f t="shared" si="24"/>
        <v>300</v>
      </c>
      <c r="Y98">
        <f t="shared" si="24"/>
        <v>300</v>
      </c>
      <c r="Z98">
        <f t="shared" si="24"/>
        <v>300</v>
      </c>
      <c r="AA98">
        <f t="shared" si="24"/>
        <v>300</v>
      </c>
      <c r="AB98">
        <f t="shared" si="24"/>
        <v>300</v>
      </c>
      <c r="AC98">
        <f t="shared" si="24"/>
        <v>300</v>
      </c>
      <c r="AD98">
        <f t="shared" si="24"/>
        <v>300</v>
      </c>
      <c r="AE98">
        <f t="shared" si="24"/>
        <v>300</v>
      </c>
      <c r="AF98">
        <f t="shared" si="24"/>
        <v>300</v>
      </c>
    </row>
    <row r="99" spans="5:32" hidden="1" outlineLevel="1" x14ac:dyDescent="0.25">
      <c r="E99" s="3"/>
      <c r="J99">
        <f t="shared" si="21"/>
        <v>300</v>
      </c>
      <c r="K99">
        <f t="shared" si="22"/>
        <v>300</v>
      </c>
      <c r="L99">
        <f t="shared" si="24"/>
        <v>300</v>
      </c>
      <c r="M99">
        <f t="shared" si="24"/>
        <v>300</v>
      </c>
      <c r="N99">
        <f t="shared" si="24"/>
        <v>300</v>
      </c>
      <c r="O99">
        <f t="shared" si="24"/>
        <v>300</v>
      </c>
      <c r="P99">
        <f t="shared" si="24"/>
        <v>300</v>
      </c>
      <c r="Q99">
        <f t="shared" si="24"/>
        <v>300</v>
      </c>
      <c r="R99">
        <f t="shared" si="24"/>
        <v>300</v>
      </c>
      <c r="S99">
        <f t="shared" si="24"/>
        <v>300</v>
      </c>
      <c r="T99">
        <f t="shared" si="24"/>
        <v>300</v>
      </c>
      <c r="U99">
        <f t="shared" si="24"/>
        <v>300</v>
      </c>
      <c r="V99">
        <f t="shared" si="24"/>
        <v>300</v>
      </c>
      <c r="W99">
        <f t="shared" si="24"/>
        <v>300</v>
      </c>
      <c r="X99">
        <f t="shared" si="24"/>
        <v>300</v>
      </c>
      <c r="Y99">
        <f t="shared" si="24"/>
        <v>300</v>
      </c>
      <c r="Z99">
        <f t="shared" si="24"/>
        <v>300</v>
      </c>
      <c r="AA99">
        <f t="shared" si="24"/>
        <v>300</v>
      </c>
      <c r="AB99">
        <f t="shared" si="24"/>
        <v>300</v>
      </c>
      <c r="AC99">
        <f t="shared" si="24"/>
        <v>300</v>
      </c>
      <c r="AD99">
        <f t="shared" si="24"/>
        <v>300</v>
      </c>
      <c r="AE99">
        <f t="shared" si="24"/>
        <v>300</v>
      </c>
      <c r="AF99">
        <f t="shared" si="24"/>
        <v>300</v>
      </c>
    </row>
    <row r="100" spans="5:32" hidden="1" outlineLevel="1" x14ac:dyDescent="0.25">
      <c r="J100">
        <f t="shared" si="21"/>
        <v>300</v>
      </c>
      <c r="K100">
        <f t="shared" si="22"/>
        <v>300</v>
      </c>
      <c r="L100">
        <f t="shared" si="24"/>
        <v>0</v>
      </c>
      <c r="M100">
        <f t="shared" si="24"/>
        <v>300</v>
      </c>
      <c r="N100">
        <f t="shared" si="24"/>
        <v>0</v>
      </c>
      <c r="O100">
        <f t="shared" ref="L100:AF106" si="25">IF(O45&lt;&gt;"",10^2*$H45,0)</f>
        <v>300</v>
      </c>
      <c r="P100">
        <f t="shared" si="25"/>
        <v>300</v>
      </c>
      <c r="Q100">
        <f t="shared" si="25"/>
        <v>300</v>
      </c>
      <c r="R100">
        <f t="shared" si="25"/>
        <v>300</v>
      </c>
      <c r="S100">
        <f t="shared" si="25"/>
        <v>300</v>
      </c>
      <c r="T100">
        <f t="shared" si="25"/>
        <v>300</v>
      </c>
      <c r="U100">
        <f t="shared" si="25"/>
        <v>300</v>
      </c>
      <c r="V100">
        <f t="shared" si="25"/>
        <v>300</v>
      </c>
      <c r="W100">
        <f t="shared" si="25"/>
        <v>300</v>
      </c>
      <c r="X100">
        <f t="shared" si="25"/>
        <v>300</v>
      </c>
      <c r="Y100">
        <f t="shared" si="25"/>
        <v>300</v>
      </c>
      <c r="Z100">
        <f t="shared" si="25"/>
        <v>300</v>
      </c>
      <c r="AA100">
        <f t="shared" si="25"/>
        <v>300</v>
      </c>
      <c r="AB100">
        <f t="shared" si="25"/>
        <v>300</v>
      </c>
      <c r="AC100">
        <f t="shared" si="25"/>
        <v>300</v>
      </c>
      <c r="AD100">
        <f t="shared" si="25"/>
        <v>300</v>
      </c>
      <c r="AE100">
        <f t="shared" si="25"/>
        <v>300</v>
      </c>
      <c r="AF100">
        <f t="shared" si="25"/>
        <v>300</v>
      </c>
    </row>
    <row r="101" spans="5:32" hidden="1" outlineLevel="1" x14ac:dyDescent="0.25">
      <c r="J101">
        <f t="shared" si="21"/>
        <v>300</v>
      </c>
      <c r="K101">
        <f t="shared" si="22"/>
        <v>300</v>
      </c>
      <c r="L101">
        <f t="shared" si="25"/>
        <v>300</v>
      </c>
      <c r="M101">
        <f t="shared" si="25"/>
        <v>300</v>
      </c>
      <c r="N101">
        <f t="shared" si="25"/>
        <v>300</v>
      </c>
      <c r="O101">
        <f t="shared" si="25"/>
        <v>300</v>
      </c>
      <c r="P101">
        <f t="shared" si="25"/>
        <v>300</v>
      </c>
      <c r="Q101">
        <f t="shared" si="25"/>
        <v>300</v>
      </c>
      <c r="R101">
        <f t="shared" si="25"/>
        <v>300</v>
      </c>
      <c r="S101">
        <f t="shared" si="25"/>
        <v>300</v>
      </c>
      <c r="T101">
        <f t="shared" si="25"/>
        <v>300</v>
      </c>
      <c r="U101">
        <f t="shared" si="25"/>
        <v>300</v>
      </c>
      <c r="V101">
        <f t="shared" si="25"/>
        <v>300</v>
      </c>
      <c r="W101">
        <f t="shared" si="25"/>
        <v>300</v>
      </c>
      <c r="X101">
        <f t="shared" si="25"/>
        <v>300</v>
      </c>
      <c r="Y101">
        <f t="shared" si="25"/>
        <v>300</v>
      </c>
      <c r="Z101">
        <f t="shared" si="25"/>
        <v>300</v>
      </c>
      <c r="AA101">
        <f t="shared" si="25"/>
        <v>300</v>
      </c>
      <c r="AB101">
        <f t="shared" si="25"/>
        <v>300</v>
      </c>
      <c r="AC101">
        <f t="shared" si="25"/>
        <v>300</v>
      </c>
      <c r="AD101">
        <f t="shared" si="25"/>
        <v>300</v>
      </c>
      <c r="AE101">
        <f t="shared" si="25"/>
        <v>300</v>
      </c>
      <c r="AF101">
        <f t="shared" si="25"/>
        <v>300</v>
      </c>
    </row>
    <row r="102" spans="5:32" hidden="1" outlineLevel="1" x14ac:dyDescent="0.25">
      <c r="J102">
        <f t="shared" si="21"/>
        <v>300</v>
      </c>
      <c r="K102">
        <f t="shared" si="22"/>
        <v>300</v>
      </c>
      <c r="L102">
        <f t="shared" si="25"/>
        <v>300</v>
      </c>
      <c r="M102">
        <f t="shared" si="25"/>
        <v>300</v>
      </c>
      <c r="N102">
        <f t="shared" si="25"/>
        <v>300</v>
      </c>
      <c r="O102">
        <f t="shared" si="25"/>
        <v>300</v>
      </c>
      <c r="P102">
        <f t="shared" si="25"/>
        <v>300</v>
      </c>
      <c r="Q102">
        <f t="shared" si="25"/>
        <v>300</v>
      </c>
      <c r="R102">
        <f t="shared" si="25"/>
        <v>300</v>
      </c>
      <c r="S102">
        <f t="shared" si="25"/>
        <v>300</v>
      </c>
      <c r="T102">
        <f t="shared" si="25"/>
        <v>300</v>
      </c>
      <c r="U102">
        <f t="shared" si="25"/>
        <v>300</v>
      </c>
      <c r="V102">
        <f t="shared" si="25"/>
        <v>300</v>
      </c>
      <c r="W102">
        <f t="shared" si="25"/>
        <v>300</v>
      </c>
      <c r="X102">
        <f t="shared" si="25"/>
        <v>300</v>
      </c>
      <c r="Y102">
        <f t="shared" si="25"/>
        <v>300</v>
      </c>
      <c r="Z102">
        <f t="shared" si="25"/>
        <v>300</v>
      </c>
      <c r="AA102">
        <f t="shared" si="25"/>
        <v>300</v>
      </c>
      <c r="AB102">
        <f t="shared" si="25"/>
        <v>300</v>
      </c>
      <c r="AC102">
        <f t="shared" si="25"/>
        <v>300</v>
      </c>
      <c r="AD102">
        <f t="shared" si="25"/>
        <v>300</v>
      </c>
      <c r="AE102">
        <f t="shared" si="25"/>
        <v>300</v>
      </c>
      <c r="AF102">
        <f t="shared" si="25"/>
        <v>300</v>
      </c>
    </row>
    <row r="103" spans="5:32" hidden="1" outlineLevel="1" x14ac:dyDescent="0.25">
      <c r="J103">
        <f t="shared" si="21"/>
        <v>300</v>
      </c>
      <c r="K103">
        <f t="shared" si="22"/>
        <v>300</v>
      </c>
      <c r="L103">
        <f t="shared" si="25"/>
        <v>300</v>
      </c>
      <c r="M103">
        <f t="shared" si="25"/>
        <v>300</v>
      </c>
      <c r="N103">
        <f t="shared" si="25"/>
        <v>300</v>
      </c>
      <c r="O103">
        <f t="shared" si="25"/>
        <v>300</v>
      </c>
      <c r="P103">
        <f t="shared" si="25"/>
        <v>300</v>
      </c>
      <c r="Q103">
        <f t="shared" si="25"/>
        <v>300</v>
      </c>
      <c r="R103">
        <f t="shared" si="25"/>
        <v>300</v>
      </c>
      <c r="S103">
        <f t="shared" si="25"/>
        <v>300</v>
      </c>
      <c r="T103">
        <f t="shared" si="25"/>
        <v>300</v>
      </c>
      <c r="U103">
        <f t="shared" si="25"/>
        <v>300</v>
      </c>
      <c r="V103">
        <f t="shared" si="25"/>
        <v>300</v>
      </c>
      <c r="W103">
        <f t="shared" si="25"/>
        <v>300</v>
      </c>
      <c r="X103">
        <f t="shared" si="25"/>
        <v>300</v>
      </c>
      <c r="Y103">
        <f t="shared" si="25"/>
        <v>300</v>
      </c>
      <c r="Z103">
        <f t="shared" si="25"/>
        <v>300</v>
      </c>
      <c r="AA103">
        <f t="shared" si="25"/>
        <v>300</v>
      </c>
      <c r="AB103">
        <f t="shared" si="25"/>
        <v>300</v>
      </c>
      <c r="AC103">
        <f t="shared" si="25"/>
        <v>300</v>
      </c>
      <c r="AD103">
        <f t="shared" si="25"/>
        <v>300</v>
      </c>
      <c r="AE103">
        <f t="shared" si="25"/>
        <v>300</v>
      </c>
      <c r="AF103">
        <f t="shared" si="25"/>
        <v>300</v>
      </c>
    </row>
    <row r="104" spans="5:32" hidden="1" outlineLevel="1" x14ac:dyDescent="0.25">
      <c r="J104">
        <f t="shared" si="21"/>
        <v>300</v>
      </c>
      <c r="K104">
        <f t="shared" si="22"/>
        <v>300</v>
      </c>
      <c r="L104">
        <f t="shared" si="25"/>
        <v>300</v>
      </c>
      <c r="M104">
        <f t="shared" si="25"/>
        <v>300</v>
      </c>
      <c r="N104">
        <f t="shared" si="25"/>
        <v>0</v>
      </c>
      <c r="O104">
        <f t="shared" si="25"/>
        <v>300</v>
      </c>
      <c r="P104">
        <f t="shared" si="25"/>
        <v>300</v>
      </c>
      <c r="Q104">
        <f t="shared" si="25"/>
        <v>300</v>
      </c>
      <c r="R104">
        <f t="shared" si="25"/>
        <v>300</v>
      </c>
      <c r="S104">
        <f t="shared" si="25"/>
        <v>300</v>
      </c>
      <c r="T104">
        <f t="shared" si="25"/>
        <v>300</v>
      </c>
      <c r="U104">
        <f t="shared" si="25"/>
        <v>300</v>
      </c>
      <c r="V104">
        <f t="shared" si="25"/>
        <v>300</v>
      </c>
      <c r="W104">
        <f t="shared" si="25"/>
        <v>300</v>
      </c>
      <c r="X104">
        <f t="shared" si="25"/>
        <v>300</v>
      </c>
      <c r="Y104">
        <f t="shared" si="25"/>
        <v>300</v>
      </c>
      <c r="Z104">
        <f t="shared" si="25"/>
        <v>300</v>
      </c>
      <c r="AA104">
        <f t="shared" si="25"/>
        <v>300</v>
      </c>
      <c r="AB104">
        <f t="shared" si="25"/>
        <v>0</v>
      </c>
      <c r="AC104">
        <f t="shared" si="25"/>
        <v>300</v>
      </c>
      <c r="AD104">
        <f t="shared" si="25"/>
        <v>300</v>
      </c>
      <c r="AE104">
        <f t="shared" si="25"/>
        <v>300</v>
      </c>
      <c r="AF104">
        <f t="shared" si="25"/>
        <v>300</v>
      </c>
    </row>
    <row r="105" spans="5:32" hidden="1" outlineLevel="1" x14ac:dyDescent="0.25">
      <c r="J105">
        <f t="shared" si="21"/>
        <v>300</v>
      </c>
      <c r="K105">
        <f t="shared" si="22"/>
        <v>300</v>
      </c>
      <c r="L105">
        <f t="shared" si="25"/>
        <v>300</v>
      </c>
      <c r="M105">
        <f t="shared" si="25"/>
        <v>0</v>
      </c>
      <c r="N105">
        <f t="shared" si="25"/>
        <v>0</v>
      </c>
      <c r="O105">
        <f t="shared" si="25"/>
        <v>0</v>
      </c>
      <c r="P105">
        <f t="shared" si="25"/>
        <v>300</v>
      </c>
      <c r="Q105">
        <f t="shared" si="25"/>
        <v>300</v>
      </c>
      <c r="R105">
        <f t="shared" si="25"/>
        <v>300</v>
      </c>
      <c r="S105">
        <f t="shared" si="25"/>
        <v>0</v>
      </c>
      <c r="T105">
        <f t="shared" si="25"/>
        <v>300</v>
      </c>
      <c r="U105">
        <f t="shared" si="25"/>
        <v>300</v>
      </c>
      <c r="V105">
        <f t="shared" si="25"/>
        <v>300</v>
      </c>
      <c r="W105">
        <f t="shared" si="25"/>
        <v>300</v>
      </c>
      <c r="X105">
        <f t="shared" si="25"/>
        <v>300</v>
      </c>
      <c r="Y105">
        <f t="shared" si="25"/>
        <v>300</v>
      </c>
      <c r="Z105">
        <f t="shared" si="25"/>
        <v>300</v>
      </c>
      <c r="AA105">
        <f t="shared" si="25"/>
        <v>300</v>
      </c>
      <c r="AB105">
        <f t="shared" si="25"/>
        <v>0</v>
      </c>
      <c r="AC105">
        <f t="shared" si="25"/>
        <v>300</v>
      </c>
      <c r="AD105">
        <f t="shared" si="25"/>
        <v>300</v>
      </c>
      <c r="AE105">
        <f t="shared" si="25"/>
        <v>300</v>
      </c>
      <c r="AF105">
        <f t="shared" si="25"/>
        <v>300</v>
      </c>
    </row>
    <row r="106" spans="5:32" hidden="1" outlineLevel="1" x14ac:dyDescent="0.25">
      <c r="J106">
        <f t="shared" si="21"/>
        <v>300</v>
      </c>
      <c r="K106">
        <f t="shared" si="22"/>
        <v>300</v>
      </c>
      <c r="L106">
        <f t="shared" si="25"/>
        <v>300</v>
      </c>
      <c r="M106">
        <f t="shared" si="25"/>
        <v>300</v>
      </c>
      <c r="N106">
        <f t="shared" si="25"/>
        <v>0</v>
      </c>
      <c r="O106">
        <f t="shared" si="25"/>
        <v>300</v>
      </c>
      <c r="P106">
        <f t="shared" si="25"/>
        <v>300</v>
      </c>
      <c r="Q106">
        <f t="shared" si="25"/>
        <v>300</v>
      </c>
      <c r="R106">
        <f t="shared" si="25"/>
        <v>300</v>
      </c>
      <c r="S106">
        <f t="shared" si="25"/>
        <v>300</v>
      </c>
      <c r="T106">
        <f t="shared" si="25"/>
        <v>300</v>
      </c>
      <c r="U106">
        <f t="shared" si="25"/>
        <v>300</v>
      </c>
      <c r="V106">
        <f t="shared" si="25"/>
        <v>300</v>
      </c>
      <c r="W106">
        <f t="shared" si="25"/>
        <v>300</v>
      </c>
      <c r="X106">
        <f t="shared" si="25"/>
        <v>300</v>
      </c>
      <c r="Y106">
        <f t="shared" si="25"/>
        <v>300</v>
      </c>
      <c r="Z106">
        <f t="shared" si="25"/>
        <v>300</v>
      </c>
      <c r="AA106">
        <f t="shared" si="25"/>
        <v>300</v>
      </c>
      <c r="AB106">
        <f t="shared" si="25"/>
        <v>300</v>
      </c>
      <c r="AC106">
        <f t="shared" si="25"/>
        <v>300</v>
      </c>
      <c r="AD106">
        <f t="shared" si="25"/>
        <v>300</v>
      </c>
      <c r="AE106">
        <f t="shared" si="25"/>
        <v>300</v>
      </c>
      <c r="AF106">
        <f t="shared" si="25"/>
        <v>300</v>
      </c>
    </row>
    <row r="107" spans="5:32" collapsed="1" x14ac:dyDescent="0.25"/>
    <row r="108" spans="5:32" x14ac:dyDescent="0.25">
      <c r="K108" s="32">
        <f>K60</f>
        <v>82.511627906976742</v>
      </c>
      <c r="L108" s="32">
        <f t="shared" ref="L108:AF108" si="26">L60</f>
        <v>81.642857142857139</v>
      </c>
      <c r="M108" s="32">
        <f t="shared" si="26"/>
        <v>80.292682926829272</v>
      </c>
      <c r="N108" s="32">
        <f t="shared" si="26"/>
        <v>85.15625</v>
      </c>
      <c r="O108" s="32">
        <f t="shared" si="26"/>
        <v>80.63636363636364</v>
      </c>
      <c r="P108" s="32">
        <f t="shared" si="26"/>
        <v>80.16279069767441</v>
      </c>
      <c r="Q108" s="32">
        <f t="shared" si="26"/>
        <v>80.325581395348834</v>
      </c>
      <c r="R108" s="32">
        <f t="shared" si="26"/>
        <v>86.093023255813947</v>
      </c>
      <c r="S108" s="32">
        <f t="shared" si="26"/>
        <v>82.512195121951223</v>
      </c>
      <c r="T108" s="32">
        <f t="shared" si="26"/>
        <v>81.599999999999994</v>
      </c>
      <c r="U108" s="32">
        <f t="shared" si="26"/>
        <v>88.255813953488371</v>
      </c>
      <c r="V108" s="32">
        <f t="shared" si="26"/>
        <v>94.441860465116278</v>
      </c>
      <c r="W108" s="32">
        <f t="shared" si="26"/>
        <v>93.820512820512818</v>
      </c>
      <c r="X108" s="32">
        <f t="shared" si="26"/>
        <v>87.714285714285708</v>
      </c>
      <c r="Y108" s="32">
        <f t="shared" si="26"/>
        <v>84.906976744186039</v>
      </c>
      <c r="Z108" s="32">
        <f t="shared" si="26"/>
        <v>86.525000000000006</v>
      </c>
      <c r="AA108" s="32">
        <f t="shared" si="26"/>
        <v>85.171428571428578</v>
      </c>
      <c r="AB108" s="32">
        <f t="shared" si="26"/>
        <v>87.025000000000006</v>
      </c>
      <c r="AC108" s="32">
        <f t="shared" si="26"/>
        <v>88.767441860465112</v>
      </c>
      <c r="AD108" s="32">
        <f t="shared" si="26"/>
        <v>88.767441860465112</v>
      </c>
      <c r="AE108" s="32">
        <f t="shared" si="26"/>
        <v>81.697674418604649</v>
      </c>
      <c r="AF108" s="32">
        <f t="shared" si="26"/>
        <v>94.186046511627907</v>
      </c>
    </row>
  </sheetData>
  <sheetProtection algorithmName="SHA-512" hashValue="m+Hy6QndAN9ACwy36zYcfFqPWtRy+WdzYknRqlPR0AmCfgskymsJJnztJ+MHqzY2HLyRXf4bQyM+iPfwTrX6LQ==" saltValue="4wuJkX1WEfa7W9/Gj/0ahg==" spinCount="100000" sheet="1" objects="1" scenarios="1"/>
  <sortState xmlns:xlrd2="http://schemas.microsoft.com/office/spreadsheetml/2017/richdata2" ref="A8:AG51">
    <sortCondition ref="C8:C51"/>
  </sortState>
  <conditionalFormatting sqref="K60:AG60">
    <cfRule type="colorScale" priority="49">
      <colorScale>
        <cfvo type="min"/>
        <cfvo type="percent" val="70"/>
        <cfvo type="max"/>
        <color theme="9" tint="-0.249977111117893"/>
        <color rgb="FFFFFF00"/>
        <color rgb="FF63BE7B"/>
      </colorScale>
    </cfRule>
  </conditionalFormatting>
  <conditionalFormatting sqref="AG53">
    <cfRule type="colorScale" priority="3">
      <colorScale>
        <cfvo type="min"/>
        <cfvo type="percent" val="75"/>
        <cfvo type="max"/>
        <color theme="9" tint="-0.249977111117893"/>
        <color rgb="FFFFFF00"/>
        <color rgb="FF63BE7B"/>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1"/>
  <sheetViews>
    <sheetView zoomScale="85" zoomScaleNormal="85" workbookViewId="0">
      <pane xSplit="4" ySplit="7" topLeftCell="E8" activePane="bottomRight" state="frozen"/>
      <selection pane="topRight"/>
      <selection pane="bottomLeft"/>
      <selection pane="bottomRight"/>
    </sheetView>
  </sheetViews>
  <sheetFormatPr defaultRowHeight="15" outlineLevelCol="1" x14ac:dyDescent="0.25"/>
  <cols>
    <col min="2" max="2" width="18.42578125" style="26" customWidth="1"/>
    <col min="3" max="3" width="4.85546875" customWidth="1"/>
    <col min="4" max="4" width="30.140625" style="3" hidden="1" customWidth="1" outlineLevel="1"/>
    <col min="5" max="26" width="32.7109375" hidden="1" customWidth="1" outlineLevel="1"/>
    <col min="27" max="28" width="9.140625" hidden="1" customWidth="1" outlineLevel="1"/>
    <col min="29" max="29" width="53" customWidth="1" collapsed="1"/>
    <col min="30" max="47" width="18" customWidth="1"/>
    <col min="48" max="48" width="21.28515625" customWidth="1"/>
    <col min="52" max="52" width="9.140625" style="61"/>
  </cols>
  <sheetData>
    <row r="1" spans="1:52" x14ac:dyDescent="0.25">
      <c r="B1" s="26" t="s">
        <v>369</v>
      </c>
      <c r="D1" s="75"/>
      <c r="E1" s="75">
        <v>46177</v>
      </c>
      <c r="F1" s="75">
        <v>46177</v>
      </c>
      <c r="G1" s="75">
        <v>46174</v>
      </c>
      <c r="H1" s="75">
        <v>46176</v>
      </c>
      <c r="I1" s="75">
        <v>46176</v>
      </c>
      <c r="J1" s="75">
        <v>46176</v>
      </c>
      <c r="K1" s="75">
        <v>46175</v>
      </c>
      <c r="L1" s="75">
        <v>46176</v>
      </c>
      <c r="M1" s="75">
        <v>46177</v>
      </c>
      <c r="N1" s="75">
        <v>46177</v>
      </c>
      <c r="O1" s="75">
        <v>46177</v>
      </c>
      <c r="P1" s="75">
        <v>46176</v>
      </c>
      <c r="Q1" s="75">
        <v>46177</v>
      </c>
      <c r="R1" s="75">
        <v>46177</v>
      </c>
      <c r="S1" s="75">
        <v>46177</v>
      </c>
      <c r="T1" s="75">
        <v>46177</v>
      </c>
      <c r="U1" s="75">
        <v>46177</v>
      </c>
      <c r="V1" s="75">
        <v>46177</v>
      </c>
      <c r="W1" s="75">
        <v>46176</v>
      </c>
      <c r="X1" s="75">
        <v>46176</v>
      </c>
      <c r="Y1" s="75">
        <v>46177</v>
      </c>
      <c r="Z1" s="75">
        <v>46176</v>
      </c>
    </row>
    <row r="3" spans="1:52" x14ac:dyDescent="0.25">
      <c r="E3" s="19">
        <v>1</v>
      </c>
      <c r="F3" s="19">
        <v>2</v>
      </c>
      <c r="G3" s="19">
        <v>3</v>
      </c>
      <c r="H3" s="19">
        <v>4</v>
      </c>
      <c r="I3" s="19">
        <v>5</v>
      </c>
      <c r="J3" s="19">
        <v>6</v>
      </c>
      <c r="K3" s="19">
        <v>7</v>
      </c>
      <c r="L3" s="19">
        <v>8</v>
      </c>
      <c r="M3" s="19">
        <v>9</v>
      </c>
      <c r="N3" s="19">
        <v>10</v>
      </c>
      <c r="O3" s="19">
        <v>11</v>
      </c>
      <c r="P3" s="19">
        <v>12</v>
      </c>
      <c r="Q3" s="19">
        <v>13</v>
      </c>
      <c r="R3" s="19">
        <v>14</v>
      </c>
      <c r="S3" s="19">
        <v>15</v>
      </c>
      <c r="T3" s="19">
        <v>16</v>
      </c>
      <c r="U3" s="19">
        <v>17</v>
      </c>
      <c r="V3" s="19">
        <v>18</v>
      </c>
      <c r="W3" s="19">
        <v>19</v>
      </c>
      <c r="X3" s="19">
        <v>20</v>
      </c>
      <c r="Y3" s="19">
        <v>21</v>
      </c>
      <c r="Z3">
        <v>22</v>
      </c>
      <c r="AD3" s="19">
        <v>1</v>
      </c>
      <c r="AE3" s="19">
        <v>2</v>
      </c>
      <c r="AF3" s="19">
        <v>3</v>
      </c>
      <c r="AG3" s="19">
        <v>4</v>
      </c>
      <c r="AH3" s="19">
        <v>5</v>
      </c>
      <c r="AI3" s="19">
        <v>6</v>
      </c>
      <c r="AJ3" s="19">
        <v>7</v>
      </c>
      <c r="AK3" s="19">
        <v>8</v>
      </c>
      <c r="AL3" s="19">
        <v>9</v>
      </c>
      <c r="AM3" s="19">
        <v>10</v>
      </c>
      <c r="AN3" s="19">
        <v>11</v>
      </c>
      <c r="AO3" s="19">
        <v>12</v>
      </c>
      <c r="AP3" s="19">
        <v>13</v>
      </c>
      <c r="AQ3" s="19">
        <v>14</v>
      </c>
      <c r="AR3" s="19">
        <v>15</v>
      </c>
      <c r="AS3" s="19">
        <v>16</v>
      </c>
      <c r="AT3" s="19">
        <v>17</v>
      </c>
      <c r="AU3" s="19">
        <v>18</v>
      </c>
      <c r="AV3" s="19">
        <v>19</v>
      </c>
      <c r="AW3" s="19">
        <v>20</v>
      </c>
      <c r="AX3" s="19">
        <v>21</v>
      </c>
      <c r="AY3">
        <v>22</v>
      </c>
    </row>
    <row r="4" spans="1:52" ht="16.5" x14ac:dyDescent="0.25">
      <c r="D4" s="2" t="s">
        <v>0</v>
      </c>
      <c r="E4" s="1" t="s">
        <v>11</v>
      </c>
      <c r="F4" s="44" t="s">
        <v>211</v>
      </c>
      <c r="G4" s="1" t="s">
        <v>4</v>
      </c>
      <c r="H4" s="2" t="s">
        <v>117</v>
      </c>
      <c r="I4" s="44" t="s">
        <v>212</v>
      </c>
      <c r="J4" s="1" t="s">
        <v>9</v>
      </c>
      <c r="K4" s="1" t="s">
        <v>12</v>
      </c>
      <c r="L4" s="1" t="s">
        <v>13</v>
      </c>
      <c r="M4" s="44" t="s">
        <v>213</v>
      </c>
      <c r="N4" s="1" t="s">
        <v>5</v>
      </c>
      <c r="O4" s="1" t="s">
        <v>7</v>
      </c>
      <c r="P4" s="1" t="s">
        <v>1</v>
      </c>
      <c r="Q4" s="44" t="s">
        <v>210</v>
      </c>
      <c r="R4" s="1" t="s">
        <v>14</v>
      </c>
      <c r="S4" s="1" t="s">
        <v>16</v>
      </c>
      <c r="T4" s="1" t="s">
        <v>15</v>
      </c>
      <c r="U4" s="1" t="s">
        <v>6</v>
      </c>
      <c r="V4" s="27" t="s">
        <v>10</v>
      </c>
      <c r="W4" s="27" t="s">
        <v>2</v>
      </c>
      <c r="X4" s="27" t="s">
        <v>3</v>
      </c>
      <c r="Y4" s="27" t="s">
        <v>8</v>
      </c>
      <c r="Z4" s="27" t="s">
        <v>17</v>
      </c>
      <c r="AC4" s="2" t="s">
        <v>0</v>
      </c>
      <c r="AD4" s="1" t="s">
        <v>11</v>
      </c>
      <c r="AE4" s="1" t="s">
        <v>4</v>
      </c>
      <c r="AF4" s="22" t="s">
        <v>211</v>
      </c>
      <c r="AG4" s="2" t="s">
        <v>117</v>
      </c>
      <c r="AH4" s="22" t="s">
        <v>212</v>
      </c>
      <c r="AI4" s="1" t="s">
        <v>9</v>
      </c>
      <c r="AJ4" s="1" t="s">
        <v>12</v>
      </c>
      <c r="AK4" s="1" t="s">
        <v>13</v>
      </c>
      <c r="AL4" s="22" t="s">
        <v>213</v>
      </c>
      <c r="AM4" s="1" t="s">
        <v>5</v>
      </c>
      <c r="AN4" s="1" t="s">
        <v>7</v>
      </c>
      <c r="AO4" s="1" t="s">
        <v>1</v>
      </c>
      <c r="AP4" s="22" t="s">
        <v>210</v>
      </c>
      <c r="AQ4" s="1" t="s">
        <v>14</v>
      </c>
      <c r="AR4" s="1" t="s">
        <v>16</v>
      </c>
      <c r="AS4" s="1" t="s">
        <v>15</v>
      </c>
      <c r="AT4" s="1" t="s">
        <v>6</v>
      </c>
      <c r="AU4" s="27" t="s">
        <v>10</v>
      </c>
      <c r="AV4" s="27" t="s">
        <v>2</v>
      </c>
      <c r="AW4" s="27" t="s">
        <v>3</v>
      </c>
      <c r="AX4" s="27" t="s">
        <v>8</v>
      </c>
      <c r="AY4" s="27" t="s">
        <v>17</v>
      </c>
    </row>
    <row r="5" spans="1:52" ht="16.5" x14ac:dyDescent="0.25">
      <c r="B5" s="34"/>
      <c r="D5" s="5" t="s">
        <v>18</v>
      </c>
      <c r="E5" s="59" t="str">
        <f>AD5</f>
        <v>Lutte ouvrière (LO)</v>
      </c>
      <c r="F5" s="59" t="str">
        <f t="shared" ref="F5:Z6" si="0">AE5</f>
        <v>La France insoumise (LFI)</v>
      </c>
      <c r="G5" s="59" t="str">
        <f t="shared" si="0"/>
        <v>L'Après</v>
      </c>
      <c r="H5" s="59" t="str">
        <f t="shared" si="0"/>
        <v>Debout !</v>
      </c>
      <c r="I5" s="59" t="str">
        <f t="shared" si="0"/>
        <v>Parti Communiste Français</v>
      </c>
      <c r="J5" s="59" t="str">
        <f t="shared" si="0"/>
        <v>Les Écologistes</v>
      </c>
      <c r="K5" s="59" t="str">
        <f t="shared" si="0"/>
        <v>Génération Écologie</v>
      </c>
      <c r="L5" s="59" t="str">
        <f t="shared" si="0"/>
        <v>Parti socialiste (PS)</v>
      </c>
      <c r="M5" s="59" t="str">
        <f t="shared" si="0"/>
        <v>Parti socialiste (PS)</v>
      </c>
      <c r="N5" s="59" t="str">
        <f t="shared" si="0"/>
        <v>Place publique (avec PS aux européennes)</v>
      </c>
      <c r="O5" s="59" t="str">
        <f t="shared" si="0"/>
        <v>Renaissance</v>
      </c>
      <c r="P5" s="59" t="str">
        <f t="shared" si="0"/>
        <v>Horizons</v>
      </c>
      <c r="Q5" s="59" t="str">
        <f t="shared" si="0"/>
        <v>La France Humaniste</v>
      </c>
      <c r="R5" s="59" t="str">
        <f t="shared" si="0"/>
        <v>Les Républicains (LR)</v>
      </c>
      <c r="S5" s="59" t="str">
        <f t="shared" si="0"/>
        <v>Nouvelle Énergie (ex-LR)</v>
      </c>
      <c r="T5" s="59" t="str">
        <f t="shared" si="0"/>
        <v>Les Républicains (LR)</v>
      </c>
      <c r="U5" s="59" t="str">
        <f t="shared" si="0"/>
        <v>Les Républicains (LR)</v>
      </c>
      <c r="V5" s="59" t="str">
        <f t="shared" si="0"/>
        <v>Debout la France (DLF)</v>
      </c>
      <c r="W5" s="59" t="str">
        <f t="shared" si="0"/>
        <v>Rassemblement national (RN)</v>
      </c>
      <c r="X5" s="59" t="str">
        <f t="shared" si="0"/>
        <v>Rassemblement national (RN)</v>
      </c>
      <c r="Y5" s="59" t="str">
        <f t="shared" si="0"/>
        <v>Reconquête!</v>
      </c>
      <c r="Z5" s="59" t="str">
        <f t="shared" si="0"/>
        <v>UPR</v>
      </c>
      <c r="AB5">
        <f>_xlfn.UNICODE(AD8)</f>
        <v>53</v>
      </c>
      <c r="AC5" s="5" t="s">
        <v>18</v>
      </c>
      <c r="AD5" t="s">
        <v>28</v>
      </c>
      <c r="AE5" t="s">
        <v>21</v>
      </c>
      <c r="AF5" t="s">
        <v>310</v>
      </c>
      <c r="AG5" s="4" t="s">
        <v>118</v>
      </c>
      <c r="AH5" t="s">
        <v>311</v>
      </c>
      <c r="AI5" t="s">
        <v>26</v>
      </c>
      <c r="AJ5" t="s">
        <v>29</v>
      </c>
      <c r="AK5" t="s">
        <v>30</v>
      </c>
      <c r="AL5" t="s">
        <v>30</v>
      </c>
      <c r="AM5" t="s">
        <v>22</v>
      </c>
      <c r="AN5" t="s">
        <v>24</v>
      </c>
      <c r="AO5" t="s">
        <v>19</v>
      </c>
      <c r="AP5" t="s">
        <v>312</v>
      </c>
      <c r="AQ5" t="s">
        <v>23</v>
      </c>
      <c r="AR5" t="s">
        <v>31</v>
      </c>
      <c r="AS5" t="s">
        <v>23</v>
      </c>
      <c r="AT5" s="6" t="s">
        <v>23</v>
      </c>
      <c r="AU5" t="s">
        <v>27</v>
      </c>
      <c r="AV5" t="s">
        <v>20</v>
      </c>
      <c r="AW5" t="s">
        <v>20</v>
      </c>
      <c r="AX5" t="s">
        <v>25</v>
      </c>
      <c r="AY5" t="s">
        <v>32</v>
      </c>
    </row>
    <row r="6" spans="1:52" x14ac:dyDescent="0.25">
      <c r="D6" s="5" t="s">
        <v>33</v>
      </c>
      <c r="E6" s="59">
        <f>AD6</f>
        <v>0.95</v>
      </c>
      <c r="F6" s="59">
        <f t="shared" si="0"/>
        <v>0.8</v>
      </c>
      <c r="G6" s="59">
        <f t="shared" si="0"/>
        <v>0.35</v>
      </c>
      <c r="H6" s="59">
        <f t="shared" si="0"/>
        <v>0.45</v>
      </c>
      <c r="I6" s="59">
        <f t="shared" si="0"/>
        <v>0.7</v>
      </c>
      <c r="J6" s="59">
        <f t="shared" si="0"/>
        <v>0.3</v>
      </c>
      <c r="K6" s="59">
        <f t="shared" si="0"/>
        <v>0.15</v>
      </c>
      <c r="L6" s="59">
        <f t="shared" si="0"/>
        <v>0.1</v>
      </c>
      <c r="M6" s="59">
        <f t="shared" si="0"/>
        <v>0.4</v>
      </c>
      <c r="N6" s="59">
        <f t="shared" si="0"/>
        <v>0.65</v>
      </c>
      <c r="O6" s="59">
        <f t="shared" si="0"/>
        <v>0.5</v>
      </c>
      <c r="P6" s="59">
        <f t="shared" si="0"/>
        <v>0.85</v>
      </c>
      <c r="Q6" s="59">
        <f t="shared" si="0"/>
        <v>0.6</v>
      </c>
      <c r="R6" s="59">
        <f t="shared" si="0"/>
        <v>0.4</v>
      </c>
      <c r="S6" s="59">
        <f t="shared" si="0"/>
        <v>0.55000000000000004</v>
      </c>
      <c r="T6" s="59">
        <f t="shared" si="0"/>
        <v>0.35</v>
      </c>
      <c r="U6" s="59">
        <f t="shared" si="0"/>
        <v>0.25</v>
      </c>
      <c r="V6" s="59">
        <f t="shared" si="0"/>
        <v>0.8</v>
      </c>
      <c r="W6" s="59">
        <f t="shared" si="0"/>
        <v>0.9</v>
      </c>
      <c r="X6" s="59">
        <f t="shared" si="0"/>
        <v>0.6</v>
      </c>
      <c r="Y6" s="59">
        <f t="shared" si="0"/>
        <v>0.5</v>
      </c>
      <c r="Z6" s="59">
        <f t="shared" si="0"/>
        <v>0.85</v>
      </c>
      <c r="AC6" s="5" t="s">
        <v>33</v>
      </c>
      <c r="AD6" s="57">
        <v>0.95</v>
      </c>
      <c r="AE6" s="57">
        <v>0.8</v>
      </c>
      <c r="AF6" s="57">
        <v>0.35</v>
      </c>
      <c r="AG6" s="57">
        <v>0.45</v>
      </c>
      <c r="AH6" s="57">
        <v>0.7</v>
      </c>
      <c r="AI6" s="57">
        <v>0.3</v>
      </c>
      <c r="AJ6" s="57">
        <v>0.15</v>
      </c>
      <c r="AK6" s="57">
        <v>0.1</v>
      </c>
      <c r="AL6" s="57">
        <v>0.4</v>
      </c>
      <c r="AM6" s="57">
        <v>0.65</v>
      </c>
      <c r="AN6" s="57">
        <v>0.5</v>
      </c>
      <c r="AO6" s="57">
        <v>0.85</v>
      </c>
      <c r="AP6" s="57">
        <v>0.6</v>
      </c>
      <c r="AQ6" s="57">
        <v>0.4</v>
      </c>
      <c r="AR6" s="57">
        <v>0.55000000000000004</v>
      </c>
      <c r="AS6" s="57">
        <v>0.35</v>
      </c>
      <c r="AT6" s="58">
        <v>0.25</v>
      </c>
      <c r="AU6" s="57">
        <v>0.8</v>
      </c>
      <c r="AV6" s="57">
        <v>0.9</v>
      </c>
      <c r="AW6" s="57">
        <v>0.6</v>
      </c>
      <c r="AX6" s="57">
        <v>0.5</v>
      </c>
      <c r="AY6" s="57">
        <v>0.85</v>
      </c>
    </row>
    <row r="7" spans="1:52" s="3" customFormat="1" ht="17.25" thickBot="1" x14ac:dyDescent="0.3">
      <c r="B7" s="35"/>
      <c r="D7" s="7" t="s">
        <v>34</v>
      </c>
      <c r="E7" s="8" t="s">
        <v>43</v>
      </c>
      <c r="F7" s="40"/>
      <c r="G7" s="8" t="s">
        <v>37</v>
      </c>
      <c r="H7" s="8" t="s">
        <v>119</v>
      </c>
      <c r="I7" s="40"/>
      <c r="J7" s="8" t="s">
        <v>41</v>
      </c>
      <c r="K7" s="8" t="s">
        <v>44</v>
      </c>
      <c r="L7" s="8" t="s">
        <v>45</v>
      </c>
      <c r="M7" s="40"/>
      <c r="N7" s="8" t="s">
        <v>38</v>
      </c>
      <c r="O7" s="8" t="s">
        <v>99</v>
      </c>
      <c r="P7" s="8" t="s">
        <v>35</v>
      </c>
      <c r="Q7" s="39"/>
      <c r="R7" s="8" t="s">
        <v>46</v>
      </c>
      <c r="S7" s="8" t="s">
        <v>48</v>
      </c>
      <c r="T7" s="8" t="s">
        <v>47</v>
      </c>
      <c r="U7" s="9" t="s">
        <v>39</v>
      </c>
      <c r="V7" s="8" t="s">
        <v>42</v>
      </c>
      <c r="W7" s="8" t="s">
        <v>36</v>
      </c>
      <c r="X7" s="8" t="s">
        <v>36</v>
      </c>
      <c r="Y7" s="8" t="s">
        <v>40</v>
      </c>
      <c r="Z7" s="8" t="s">
        <v>49</v>
      </c>
      <c r="AC7" s="7" t="s">
        <v>34</v>
      </c>
      <c r="AD7" s="8" t="s">
        <v>43</v>
      </c>
      <c r="AE7" s="8" t="s">
        <v>37</v>
      </c>
      <c r="AG7" s="8" t="s">
        <v>119</v>
      </c>
      <c r="AI7" s="8" t="s">
        <v>41</v>
      </c>
      <c r="AJ7" s="8" t="s">
        <v>44</v>
      </c>
      <c r="AK7" s="8" t="s">
        <v>45</v>
      </c>
      <c r="AM7" s="8" t="s">
        <v>38</v>
      </c>
      <c r="AN7" s="8" t="s">
        <v>99</v>
      </c>
      <c r="AO7" s="8" t="s">
        <v>35</v>
      </c>
      <c r="AQ7" s="8" t="s">
        <v>46</v>
      </c>
      <c r="AR7" s="8" t="s">
        <v>48</v>
      </c>
      <c r="AS7" s="8" t="s">
        <v>47</v>
      </c>
      <c r="AT7" s="9" t="s">
        <v>39</v>
      </c>
      <c r="AU7" s="8" t="s">
        <v>42</v>
      </c>
      <c r="AV7" s="8" t="s">
        <v>36</v>
      </c>
      <c r="AW7" s="8" t="s">
        <v>36</v>
      </c>
      <c r="AX7" s="8" t="s">
        <v>40</v>
      </c>
      <c r="AY7" s="8" t="s">
        <v>49</v>
      </c>
      <c r="AZ7" s="70"/>
    </row>
    <row r="8" spans="1:52" s="61" customFormat="1" ht="149.25" thickBot="1" x14ac:dyDescent="0.3">
      <c r="A8" s="24">
        <v>1</v>
      </c>
      <c r="B8" s="60" t="s">
        <v>149</v>
      </c>
      <c r="C8" s="24"/>
      <c r="D8" s="108" t="s">
        <v>50</v>
      </c>
      <c r="E8" s="89" t="s">
        <v>752</v>
      </c>
      <c r="F8" s="90" t="s">
        <v>792</v>
      </c>
      <c r="G8" s="89" t="s">
        <v>325</v>
      </c>
      <c r="H8" s="90" t="s">
        <v>680</v>
      </c>
      <c r="I8" s="89" t="s">
        <v>639</v>
      </c>
      <c r="J8" s="89" t="s">
        <v>599</v>
      </c>
      <c r="K8" s="90" t="s">
        <v>555</v>
      </c>
      <c r="L8" s="89" t="s">
        <v>553</v>
      </c>
      <c r="M8" s="90" t="s">
        <v>874</v>
      </c>
      <c r="N8" s="89" t="s">
        <v>876</v>
      </c>
      <c r="O8" s="90" t="s">
        <v>917</v>
      </c>
      <c r="P8" s="89" t="s">
        <v>510</v>
      </c>
      <c r="Q8" s="89" t="s">
        <v>961</v>
      </c>
      <c r="R8" s="89" t="s">
        <v>1001</v>
      </c>
      <c r="S8" s="95" t="s">
        <v>1044</v>
      </c>
      <c r="T8" s="91" t="s">
        <v>1088</v>
      </c>
      <c r="U8" s="92" t="s">
        <v>1131</v>
      </c>
      <c r="V8" s="93" t="s">
        <v>1165</v>
      </c>
      <c r="W8" s="89" t="s">
        <v>379</v>
      </c>
      <c r="X8" s="89" t="s">
        <v>379</v>
      </c>
      <c r="Y8" s="89" t="s">
        <v>709</v>
      </c>
      <c r="Z8" s="89" t="s">
        <v>423</v>
      </c>
      <c r="AB8" s="11"/>
      <c r="AC8" s="15" t="s">
        <v>146</v>
      </c>
      <c r="AD8" s="41">
        <v>5</v>
      </c>
      <c r="AE8" s="41">
        <v>5</v>
      </c>
      <c r="AF8" s="41">
        <v>5</v>
      </c>
      <c r="AG8" s="41">
        <v>4</v>
      </c>
      <c r="AH8" s="41">
        <v>5</v>
      </c>
      <c r="AI8" s="41">
        <v>4</v>
      </c>
      <c r="AJ8" s="41">
        <v>4</v>
      </c>
      <c r="AK8" s="41">
        <v>3</v>
      </c>
      <c r="AL8" s="41">
        <v>4</v>
      </c>
      <c r="AM8" s="41">
        <v>4</v>
      </c>
      <c r="AN8" s="41">
        <v>-4</v>
      </c>
      <c r="AO8" s="41">
        <v>-3</v>
      </c>
      <c r="AP8" s="41">
        <v>1</v>
      </c>
      <c r="AQ8" s="41">
        <v>-4</v>
      </c>
      <c r="AR8" s="41">
        <v>-5</v>
      </c>
      <c r="AS8" s="41">
        <v>-4</v>
      </c>
      <c r="AT8" s="41">
        <v>-5</v>
      </c>
      <c r="AU8" s="41">
        <v>-4</v>
      </c>
      <c r="AV8" s="41">
        <v>-4</v>
      </c>
      <c r="AW8" s="41">
        <v>-4</v>
      </c>
      <c r="AX8" s="41">
        <v>-5</v>
      </c>
      <c r="AY8" s="41">
        <v>-2</v>
      </c>
      <c r="AZ8" s="71" t="s">
        <v>166</v>
      </c>
    </row>
    <row r="9" spans="1:52" s="61" customFormat="1" ht="135.75" thickBot="1" x14ac:dyDescent="0.3">
      <c r="A9" s="24">
        <v>1.1000000000000001</v>
      </c>
      <c r="B9" s="60" t="s">
        <v>149</v>
      </c>
      <c r="C9" s="24"/>
      <c r="D9" s="80" t="s">
        <v>83</v>
      </c>
      <c r="E9" s="81" t="s">
        <v>753</v>
      </c>
      <c r="F9" s="82" t="s">
        <v>793</v>
      </c>
      <c r="G9" s="81" t="s">
        <v>326</v>
      </c>
      <c r="H9" s="82" t="s">
        <v>706</v>
      </c>
      <c r="I9" s="81" t="s">
        <v>640</v>
      </c>
      <c r="J9" s="81" t="s">
        <v>600</v>
      </c>
      <c r="K9" s="81" t="s">
        <v>556</v>
      </c>
      <c r="L9" s="81" t="s">
        <v>511</v>
      </c>
      <c r="M9" s="82" t="s">
        <v>834</v>
      </c>
      <c r="N9" s="81" t="s">
        <v>877</v>
      </c>
      <c r="O9" s="81" t="s">
        <v>918</v>
      </c>
      <c r="P9" s="81" t="s">
        <v>467</v>
      </c>
      <c r="Q9" s="81" t="s">
        <v>962</v>
      </c>
      <c r="R9" s="81" t="s">
        <v>1002</v>
      </c>
      <c r="S9" s="85" t="s">
        <v>1045</v>
      </c>
      <c r="T9" s="85" t="s">
        <v>1089</v>
      </c>
      <c r="U9" s="86" t="s">
        <v>1132</v>
      </c>
      <c r="V9" s="81" t="s">
        <v>1166</v>
      </c>
      <c r="W9" s="81" t="s">
        <v>380</v>
      </c>
      <c r="X9" s="81" t="s">
        <v>380</v>
      </c>
      <c r="Y9" s="81" t="s">
        <v>710</v>
      </c>
      <c r="Z9" s="81" t="s">
        <v>424</v>
      </c>
      <c r="AB9" s="11"/>
      <c r="AC9" s="15" t="s">
        <v>135</v>
      </c>
      <c r="AD9" s="41">
        <v>5</v>
      </c>
      <c r="AE9" s="41">
        <v>5</v>
      </c>
      <c r="AF9" s="41">
        <v>5</v>
      </c>
      <c r="AG9" s="41">
        <v>5</v>
      </c>
      <c r="AH9" s="41">
        <v>5</v>
      </c>
      <c r="AI9" s="41">
        <v>5</v>
      </c>
      <c r="AJ9" s="41">
        <v>5</v>
      </c>
      <c r="AK9" s="41">
        <v>4</v>
      </c>
      <c r="AL9" s="41">
        <v>5</v>
      </c>
      <c r="AM9" s="41">
        <v>5</v>
      </c>
      <c r="AN9" s="41">
        <v>-5</v>
      </c>
      <c r="AO9" s="41">
        <v>-3</v>
      </c>
      <c r="AP9" s="41">
        <v>3</v>
      </c>
      <c r="AQ9" s="41">
        <v>-5</v>
      </c>
      <c r="AR9" s="41">
        <v>-5</v>
      </c>
      <c r="AS9" s="41">
        <v>-5</v>
      </c>
      <c r="AT9" s="41">
        <v>-4</v>
      </c>
      <c r="AU9" s="41">
        <v>1</v>
      </c>
      <c r="AV9" s="41">
        <v>-3</v>
      </c>
      <c r="AW9" s="41">
        <v>-3</v>
      </c>
      <c r="AX9" s="41">
        <v>-5</v>
      </c>
      <c r="AY9" s="41">
        <v>-2</v>
      </c>
      <c r="AZ9" s="71" t="s">
        <v>174</v>
      </c>
    </row>
    <row r="10" spans="1:52" s="61" customFormat="1" ht="120.75" thickBot="1" x14ac:dyDescent="0.3">
      <c r="A10" s="24">
        <v>2</v>
      </c>
      <c r="B10" s="60" t="s">
        <v>149</v>
      </c>
      <c r="C10" s="24"/>
      <c r="D10" s="108" t="s">
        <v>52</v>
      </c>
      <c r="E10" s="89" t="s">
        <v>754</v>
      </c>
      <c r="F10" s="96" t="s">
        <v>794</v>
      </c>
      <c r="G10" s="89" t="s">
        <v>327</v>
      </c>
      <c r="H10" s="90" t="s">
        <v>707</v>
      </c>
      <c r="I10" s="89" t="s">
        <v>641</v>
      </c>
      <c r="J10" s="89" t="s">
        <v>601</v>
      </c>
      <c r="K10" s="89" t="s">
        <v>557</v>
      </c>
      <c r="L10" s="89" t="s">
        <v>512</v>
      </c>
      <c r="M10" s="90" t="s">
        <v>835</v>
      </c>
      <c r="N10" s="89" t="s">
        <v>916</v>
      </c>
      <c r="O10" s="89" t="s">
        <v>919</v>
      </c>
      <c r="P10" s="89" t="s">
        <v>468</v>
      </c>
      <c r="Q10" s="89" t="s">
        <v>963</v>
      </c>
      <c r="R10" s="89" t="s">
        <v>1003</v>
      </c>
      <c r="S10" s="95" t="s">
        <v>1046</v>
      </c>
      <c r="T10" s="95" t="s">
        <v>1090</v>
      </c>
      <c r="U10" s="92" t="s">
        <v>1133</v>
      </c>
      <c r="V10" s="93" t="s">
        <v>1167</v>
      </c>
      <c r="W10" s="89" t="s">
        <v>381</v>
      </c>
      <c r="X10" s="89" t="s">
        <v>381</v>
      </c>
      <c r="Y10" s="89" t="s">
        <v>711</v>
      </c>
      <c r="Z10" s="89" t="s">
        <v>425</v>
      </c>
      <c r="AB10" s="11"/>
      <c r="AC10" s="15" t="s">
        <v>148</v>
      </c>
      <c r="AD10" s="42">
        <v>5</v>
      </c>
      <c r="AE10" s="42">
        <v>5</v>
      </c>
      <c r="AF10" s="42">
        <v>5</v>
      </c>
      <c r="AG10" s="42">
        <v>5</v>
      </c>
      <c r="AH10" s="42">
        <v>5</v>
      </c>
      <c r="AI10" s="42">
        <v>5</v>
      </c>
      <c r="AJ10" s="42">
        <v>5</v>
      </c>
      <c r="AK10" s="42">
        <v>4</v>
      </c>
      <c r="AL10" s="42">
        <v>4</v>
      </c>
      <c r="AM10" s="42">
        <v>4</v>
      </c>
      <c r="AN10" s="42">
        <v>-3</v>
      </c>
      <c r="AO10" s="42">
        <v>-2</v>
      </c>
      <c r="AP10" s="42">
        <v>2</v>
      </c>
      <c r="AQ10" s="42">
        <v>-3</v>
      </c>
      <c r="AR10" s="42">
        <v>-4</v>
      </c>
      <c r="AS10" s="42">
        <v>-3</v>
      </c>
      <c r="AT10" s="42">
        <v>-3</v>
      </c>
      <c r="AU10" s="42">
        <v>2</v>
      </c>
      <c r="AV10" s="42">
        <v>-1</v>
      </c>
      <c r="AW10" s="42">
        <v>-1</v>
      </c>
      <c r="AX10" s="42">
        <v>-4</v>
      </c>
      <c r="AY10" s="42">
        <v>-1</v>
      </c>
      <c r="AZ10" s="71" t="s">
        <v>167</v>
      </c>
    </row>
    <row r="11" spans="1:52" s="61" customFormat="1" ht="135.75" thickBot="1" x14ac:dyDescent="0.3">
      <c r="A11" s="24">
        <v>2.1</v>
      </c>
      <c r="B11" s="60" t="s">
        <v>150</v>
      </c>
      <c r="C11" s="24"/>
      <c r="D11" s="80" t="s">
        <v>67</v>
      </c>
      <c r="E11" s="81" t="s">
        <v>755</v>
      </c>
      <c r="F11" s="99" t="s">
        <v>795</v>
      </c>
      <c r="G11" s="81" t="s">
        <v>328</v>
      </c>
      <c r="H11" s="82" t="s">
        <v>681</v>
      </c>
      <c r="I11" s="81" t="s">
        <v>642</v>
      </c>
      <c r="J11" s="81" t="s">
        <v>602</v>
      </c>
      <c r="K11" s="82" t="s">
        <v>558</v>
      </c>
      <c r="L11" s="81" t="s">
        <v>513</v>
      </c>
      <c r="M11" s="82" t="s">
        <v>836</v>
      </c>
      <c r="N11" s="82" t="s">
        <v>878</v>
      </c>
      <c r="O11" s="81" t="s">
        <v>920</v>
      </c>
      <c r="P11" s="81" t="s">
        <v>469</v>
      </c>
      <c r="Q11" s="81" t="s">
        <v>964</v>
      </c>
      <c r="R11" s="87" t="s">
        <v>1004</v>
      </c>
      <c r="S11" s="85" t="s">
        <v>1047</v>
      </c>
      <c r="T11" s="85" t="s">
        <v>1091</v>
      </c>
      <c r="U11" s="86" t="s">
        <v>1134</v>
      </c>
      <c r="V11" s="87" t="s">
        <v>1168</v>
      </c>
      <c r="W11" s="81" t="s">
        <v>382</v>
      </c>
      <c r="X11" s="81" t="s">
        <v>382</v>
      </c>
      <c r="Y11" s="81" t="s">
        <v>712</v>
      </c>
      <c r="Z11" s="81" t="s">
        <v>426</v>
      </c>
      <c r="AB11" s="11"/>
      <c r="AC11" s="15" t="s">
        <v>112</v>
      </c>
      <c r="AD11" s="42">
        <v>5</v>
      </c>
      <c r="AE11" s="42">
        <v>5</v>
      </c>
      <c r="AF11" s="42">
        <v>5</v>
      </c>
      <c r="AG11" s="43">
        <v>4</v>
      </c>
      <c r="AH11" s="42">
        <v>5</v>
      </c>
      <c r="AI11" s="42">
        <v>5</v>
      </c>
      <c r="AJ11" s="42">
        <v>5</v>
      </c>
      <c r="AK11" s="42">
        <v>5</v>
      </c>
      <c r="AL11" s="42">
        <v>5</v>
      </c>
      <c r="AM11" s="42">
        <v>5</v>
      </c>
      <c r="AN11" s="42">
        <v>-4</v>
      </c>
      <c r="AO11" s="42">
        <v>-2</v>
      </c>
      <c r="AP11" s="42">
        <v>3</v>
      </c>
      <c r="AQ11" s="42">
        <v>-4</v>
      </c>
      <c r="AR11" s="42">
        <v>-5</v>
      </c>
      <c r="AS11" s="42">
        <v>-5</v>
      </c>
      <c r="AT11" s="42">
        <v>-4</v>
      </c>
      <c r="AU11" s="42">
        <v>-4</v>
      </c>
      <c r="AV11" s="42">
        <v>-4</v>
      </c>
      <c r="AW11" s="42">
        <v>-4</v>
      </c>
      <c r="AX11" s="42">
        <v>-5</v>
      </c>
      <c r="AY11" s="42">
        <v>-2</v>
      </c>
      <c r="AZ11" s="71" t="s">
        <v>180</v>
      </c>
    </row>
    <row r="12" spans="1:52" s="61" customFormat="1" ht="135.75" thickBot="1" x14ac:dyDescent="0.3">
      <c r="A12" s="24">
        <v>2.2000000000000002</v>
      </c>
      <c r="B12" s="60" t="s">
        <v>150</v>
      </c>
      <c r="C12" s="24"/>
      <c r="D12" s="88" t="s">
        <v>88</v>
      </c>
      <c r="E12" s="89" t="s">
        <v>756</v>
      </c>
      <c r="F12" s="90" t="s">
        <v>796</v>
      </c>
      <c r="G12" s="89" t="s">
        <v>329</v>
      </c>
      <c r="H12" s="90" t="s">
        <v>682</v>
      </c>
      <c r="I12" s="89" t="s">
        <v>643</v>
      </c>
      <c r="J12" s="89" t="s">
        <v>603</v>
      </c>
      <c r="K12" s="94" t="s">
        <v>559</v>
      </c>
      <c r="L12" s="89" t="s">
        <v>514</v>
      </c>
      <c r="M12" s="90" t="s">
        <v>837</v>
      </c>
      <c r="N12" s="90" t="s">
        <v>879</v>
      </c>
      <c r="O12" s="89" t="s">
        <v>921</v>
      </c>
      <c r="P12" s="89" t="s">
        <v>470</v>
      </c>
      <c r="Q12" s="89" t="s">
        <v>965</v>
      </c>
      <c r="R12" s="94" t="s">
        <v>1005</v>
      </c>
      <c r="S12" s="95" t="s">
        <v>1048</v>
      </c>
      <c r="T12" s="91" t="s">
        <v>1092</v>
      </c>
      <c r="U12" s="92" t="s">
        <v>1135</v>
      </c>
      <c r="V12" s="89" t="s">
        <v>1169</v>
      </c>
      <c r="W12" s="89" t="s">
        <v>383</v>
      </c>
      <c r="X12" s="89" t="s">
        <v>383</v>
      </c>
      <c r="Y12" s="89" t="s">
        <v>97</v>
      </c>
      <c r="Z12" s="89" t="s">
        <v>427</v>
      </c>
      <c r="AB12" s="11"/>
      <c r="AC12" s="18" t="s">
        <v>140</v>
      </c>
      <c r="AD12" s="42">
        <v>4</v>
      </c>
      <c r="AE12" s="42">
        <v>4</v>
      </c>
      <c r="AF12" s="42">
        <v>4</v>
      </c>
      <c r="AG12" s="42">
        <v>4</v>
      </c>
      <c r="AH12" s="42">
        <v>5</v>
      </c>
      <c r="AI12" s="42">
        <v>5</v>
      </c>
      <c r="AJ12" s="42">
        <v>5</v>
      </c>
      <c r="AK12" s="42">
        <v>4</v>
      </c>
      <c r="AL12" s="42">
        <v>4</v>
      </c>
      <c r="AM12" s="42">
        <v>5</v>
      </c>
      <c r="AN12" s="42">
        <v>2</v>
      </c>
      <c r="AO12" s="42">
        <v>-1</v>
      </c>
      <c r="AP12" s="42">
        <v>4</v>
      </c>
      <c r="AQ12" s="42">
        <v>2</v>
      </c>
      <c r="AR12" s="42">
        <v>1</v>
      </c>
      <c r="AS12" s="42">
        <v>2</v>
      </c>
      <c r="AT12" s="42">
        <v>2</v>
      </c>
      <c r="AU12" s="42">
        <v>3</v>
      </c>
      <c r="AV12" s="42">
        <v>-3</v>
      </c>
      <c r="AW12" s="42">
        <v>-3</v>
      </c>
      <c r="AX12" s="42">
        <v>-4</v>
      </c>
      <c r="AY12" s="42">
        <v>-1</v>
      </c>
      <c r="AZ12" s="72" t="s">
        <v>189</v>
      </c>
    </row>
    <row r="13" spans="1:52" s="61" customFormat="1" ht="120.75" thickBot="1" x14ac:dyDescent="0.3">
      <c r="A13" s="24">
        <v>3</v>
      </c>
      <c r="B13" s="60" t="s">
        <v>149</v>
      </c>
      <c r="C13" s="24"/>
      <c r="D13" s="80" t="s">
        <v>59</v>
      </c>
      <c r="E13" s="81" t="s">
        <v>757</v>
      </c>
      <c r="F13" s="99" t="s">
        <v>797</v>
      </c>
      <c r="G13" s="81" t="s">
        <v>330</v>
      </c>
      <c r="H13" s="82" t="s">
        <v>683</v>
      </c>
      <c r="I13" s="81" t="s">
        <v>644</v>
      </c>
      <c r="J13" s="81" t="s">
        <v>604</v>
      </c>
      <c r="K13" s="81" t="s">
        <v>560</v>
      </c>
      <c r="L13" s="82" t="s">
        <v>515</v>
      </c>
      <c r="M13" s="99" t="s">
        <v>838</v>
      </c>
      <c r="N13" s="82" t="s">
        <v>880</v>
      </c>
      <c r="O13" s="82" t="s">
        <v>922</v>
      </c>
      <c r="P13" s="81" t="s">
        <v>471</v>
      </c>
      <c r="Q13" s="81" t="s">
        <v>966</v>
      </c>
      <c r="R13" s="85" t="s">
        <v>1006</v>
      </c>
      <c r="S13" s="85" t="s">
        <v>1049</v>
      </c>
      <c r="T13" s="85" t="s">
        <v>1093</v>
      </c>
      <c r="U13" s="86" t="s">
        <v>1136</v>
      </c>
      <c r="V13" s="87" t="s">
        <v>1170</v>
      </c>
      <c r="W13" s="81" t="s">
        <v>384</v>
      </c>
      <c r="X13" s="81" t="s">
        <v>384</v>
      </c>
      <c r="Y13" s="81" t="s">
        <v>713</v>
      </c>
      <c r="Z13" s="81" t="s">
        <v>428</v>
      </c>
      <c r="AB13" s="11"/>
      <c r="AC13" s="15" t="s">
        <v>106</v>
      </c>
      <c r="AD13" s="42">
        <v>5</v>
      </c>
      <c r="AE13" s="42">
        <v>5</v>
      </c>
      <c r="AF13" s="42">
        <v>5</v>
      </c>
      <c r="AG13" s="42">
        <v>5</v>
      </c>
      <c r="AH13" s="42">
        <v>5</v>
      </c>
      <c r="AI13" s="42">
        <v>5</v>
      </c>
      <c r="AJ13" s="42">
        <v>5</v>
      </c>
      <c r="AK13" s="42">
        <v>3</v>
      </c>
      <c r="AL13" s="42">
        <v>5</v>
      </c>
      <c r="AM13" s="42">
        <v>5</v>
      </c>
      <c r="AN13" s="42">
        <v>2</v>
      </c>
      <c r="AO13" s="42">
        <v>-1</v>
      </c>
      <c r="AP13" s="42">
        <v>2</v>
      </c>
      <c r="AQ13" s="42">
        <v>1</v>
      </c>
      <c r="AR13" s="42">
        <v>-4</v>
      </c>
      <c r="AS13" s="42">
        <v>1</v>
      </c>
      <c r="AT13" s="42">
        <v>-3</v>
      </c>
      <c r="AU13" s="42">
        <v>-3</v>
      </c>
      <c r="AV13" s="42">
        <v>-3</v>
      </c>
      <c r="AW13" s="42">
        <v>-3</v>
      </c>
      <c r="AX13" s="42">
        <v>-4</v>
      </c>
      <c r="AY13" s="42">
        <v>-1</v>
      </c>
      <c r="AZ13" s="71" t="s">
        <v>168</v>
      </c>
    </row>
    <row r="14" spans="1:52" s="61" customFormat="1" ht="150.75" thickBot="1" x14ac:dyDescent="0.3">
      <c r="A14" s="24">
        <v>5</v>
      </c>
      <c r="B14" s="60" t="s">
        <v>149</v>
      </c>
      <c r="C14" s="24"/>
      <c r="D14" s="88" t="s">
        <v>63</v>
      </c>
      <c r="E14" s="89" t="s">
        <v>758</v>
      </c>
      <c r="F14" s="90" t="s">
        <v>798</v>
      </c>
      <c r="G14" s="89" t="s">
        <v>331</v>
      </c>
      <c r="H14" s="90" t="s">
        <v>684</v>
      </c>
      <c r="I14" s="89" t="s">
        <v>645</v>
      </c>
      <c r="J14" s="89" t="s">
        <v>605</v>
      </c>
      <c r="K14" s="89" t="s">
        <v>561</v>
      </c>
      <c r="L14" s="89" t="s">
        <v>516</v>
      </c>
      <c r="M14" s="90" t="s">
        <v>839</v>
      </c>
      <c r="N14" s="89" t="s">
        <v>881</v>
      </c>
      <c r="O14" s="89" t="s">
        <v>923</v>
      </c>
      <c r="P14" s="89" t="s">
        <v>472</v>
      </c>
      <c r="Q14" s="89" t="s">
        <v>967</v>
      </c>
      <c r="R14" s="89" t="s">
        <v>1007</v>
      </c>
      <c r="S14" s="91" t="s">
        <v>1050</v>
      </c>
      <c r="T14" s="91" t="s">
        <v>1094</v>
      </c>
      <c r="U14" s="92" t="s">
        <v>1137</v>
      </c>
      <c r="V14" s="89" t="s">
        <v>1171</v>
      </c>
      <c r="W14" s="89" t="s">
        <v>385</v>
      </c>
      <c r="X14" s="89" t="s">
        <v>385</v>
      </c>
      <c r="Y14" s="89" t="s">
        <v>714</v>
      </c>
      <c r="Z14" s="89" t="s">
        <v>429</v>
      </c>
      <c r="AB14" s="11"/>
      <c r="AC14" s="15" t="s">
        <v>110</v>
      </c>
      <c r="AD14" s="42">
        <v>4</v>
      </c>
      <c r="AE14" s="42">
        <v>5</v>
      </c>
      <c r="AF14" s="42">
        <v>5</v>
      </c>
      <c r="AG14" s="42">
        <v>5</v>
      </c>
      <c r="AH14" s="42">
        <v>4</v>
      </c>
      <c r="AI14" s="42">
        <v>5</v>
      </c>
      <c r="AJ14" s="42">
        <v>5</v>
      </c>
      <c r="AK14" s="42">
        <v>4</v>
      </c>
      <c r="AL14" s="42">
        <v>5</v>
      </c>
      <c r="AM14" s="42">
        <v>5</v>
      </c>
      <c r="AN14" s="42">
        <v>2</v>
      </c>
      <c r="AO14" s="42">
        <v>-1</v>
      </c>
      <c r="AP14" s="42">
        <v>4</v>
      </c>
      <c r="AQ14" s="42">
        <v>1</v>
      </c>
      <c r="AR14" s="42">
        <v>-2</v>
      </c>
      <c r="AS14" s="42">
        <v>1</v>
      </c>
      <c r="AT14" s="42">
        <v>-1</v>
      </c>
      <c r="AU14" s="42">
        <v>-2</v>
      </c>
      <c r="AV14" s="42">
        <v>-3</v>
      </c>
      <c r="AW14" s="42">
        <v>-3</v>
      </c>
      <c r="AX14" s="42">
        <v>-3</v>
      </c>
      <c r="AY14" s="42">
        <v>-1</v>
      </c>
      <c r="AZ14" s="71" t="s">
        <v>170</v>
      </c>
    </row>
    <row r="15" spans="1:52" s="61" customFormat="1" ht="135.75" thickBot="1" x14ac:dyDescent="0.3">
      <c r="A15" s="24">
        <v>5.0999999999999996</v>
      </c>
      <c r="B15" s="60" t="s">
        <v>149</v>
      </c>
      <c r="C15" s="24"/>
      <c r="D15" s="80" t="s">
        <v>66</v>
      </c>
      <c r="E15" s="81" t="s">
        <v>759</v>
      </c>
      <c r="F15" s="82" t="s">
        <v>799</v>
      </c>
      <c r="G15" s="81" t="s">
        <v>332</v>
      </c>
      <c r="H15" s="82" t="s">
        <v>685</v>
      </c>
      <c r="I15" s="81" t="s">
        <v>646</v>
      </c>
      <c r="J15" s="81" t="s">
        <v>606</v>
      </c>
      <c r="K15" s="81" t="s">
        <v>562</v>
      </c>
      <c r="L15" s="83" t="s">
        <v>517</v>
      </c>
      <c r="M15" s="82" t="s">
        <v>840</v>
      </c>
      <c r="N15" s="109" t="s">
        <v>882</v>
      </c>
      <c r="O15" s="81" t="s">
        <v>924</v>
      </c>
      <c r="P15" s="81" t="s">
        <v>473</v>
      </c>
      <c r="Q15" s="81" t="s">
        <v>968</v>
      </c>
      <c r="R15" s="81" t="s">
        <v>1008</v>
      </c>
      <c r="S15" s="85" t="s">
        <v>1051</v>
      </c>
      <c r="T15" s="85" t="s">
        <v>1095</v>
      </c>
      <c r="U15" s="86" t="s">
        <v>1138</v>
      </c>
      <c r="V15" s="87" t="s">
        <v>1172</v>
      </c>
      <c r="W15" s="81" t="s">
        <v>386</v>
      </c>
      <c r="X15" s="81" t="s">
        <v>386</v>
      </c>
      <c r="Y15" s="81" t="s">
        <v>715</v>
      </c>
      <c r="Z15" s="81" t="s">
        <v>430</v>
      </c>
      <c r="AB15" s="11"/>
      <c r="AC15" s="15" t="s">
        <v>160</v>
      </c>
      <c r="AD15" s="42">
        <v>2</v>
      </c>
      <c r="AE15" s="42">
        <v>5</v>
      </c>
      <c r="AF15" s="42">
        <v>4</v>
      </c>
      <c r="AG15" s="42">
        <v>4</v>
      </c>
      <c r="AH15" s="42">
        <v>-4</v>
      </c>
      <c r="AI15" s="42">
        <v>5</v>
      </c>
      <c r="AJ15" s="42">
        <v>5</v>
      </c>
      <c r="AK15" s="42">
        <v>2</v>
      </c>
      <c r="AL15" s="42">
        <v>3</v>
      </c>
      <c r="AM15" s="42">
        <v>2</v>
      </c>
      <c r="AN15" s="42">
        <v>-4</v>
      </c>
      <c r="AO15" s="42">
        <v>-4</v>
      </c>
      <c r="AP15" s="42">
        <v>3</v>
      </c>
      <c r="AQ15" s="42">
        <v>-5</v>
      </c>
      <c r="AR15" s="42">
        <v>-5</v>
      </c>
      <c r="AS15" s="42">
        <v>-5</v>
      </c>
      <c r="AT15" s="42">
        <v>-5</v>
      </c>
      <c r="AU15" s="42">
        <v>-5</v>
      </c>
      <c r="AV15" s="42">
        <v>-5</v>
      </c>
      <c r="AW15" s="42">
        <v>-5</v>
      </c>
      <c r="AX15" s="42">
        <v>-5</v>
      </c>
      <c r="AY15" s="42">
        <v>-3</v>
      </c>
      <c r="AZ15" s="71" t="s">
        <v>171</v>
      </c>
    </row>
    <row r="16" spans="1:52" s="61" customFormat="1" ht="120.75" thickBot="1" x14ac:dyDescent="0.3">
      <c r="A16" s="24">
        <v>5.2</v>
      </c>
      <c r="B16" s="60" t="s">
        <v>149</v>
      </c>
      <c r="C16" s="24"/>
      <c r="D16" s="88" t="s">
        <v>62</v>
      </c>
      <c r="E16" s="89" t="s">
        <v>760</v>
      </c>
      <c r="F16" s="95" t="s">
        <v>800</v>
      </c>
      <c r="G16" s="93" t="s">
        <v>333</v>
      </c>
      <c r="H16" s="91" t="s">
        <v>686</v>
      </c>
      <c r="I16" s="89" t="s">
        <v>647</v>
      </c>
      <c r="J16" s="89" t="s">
        <v>607</v>
      </c>
      <c r="K16" s="89" t="s">
        <v>563</v>
      </c>
      <c r="L16" s="90" t="s">
        <v>518</v>
      </c>
      <c r="M16" s="90" t="s">
        <v>841</v>
      </c>
      <c r="N16" s="89" t="s">
        <v>883</v>
      </c>
      <c r="O16" s="89" t="s">
        <v>925</v>
      </c>
      <c r="P16" s="89" t="s">
        <v>474</v>
      </c>
      <c r="Q16" s="89" t="s">
        <v>969</v>
      </c>
      <c r="R16" s="89" t="s">
        <v>1009</v>
      </c>
      <c r="S16" s="91" t="s">
        <v>1052</v>
      </c>
      <c r="T16" s="95" t="s">
        <v>1096</v>
      </c>
      <c r="U16" s="92" t="s">
        <v>1139</v>
      </c>
      <c r="V16" s="93" t="s">
        <v>1173</v>
      </c>
      <c r="W16" s="89" t="s">
        <v>387</v>
      </c>
      <c r="X16" s="89" t="s">
        <v>387</v>
      </c>
      <c r="Y16" s="89" t="s">
        <v>716</v>
      </c>
      <c r="Z16" s="89" t="s">
        <v>431</v>
      </c>
      <c r="AB16" s="11"/>
      <c r="AC16" s="15" t="s">
        <v>109</v>
      </c>
      <c r="AD16" s="42">
        <v>3</v>
      </c>
      <c r="AE16" s="42">
        <v>4</v>
      </c>
      <c r="AF16" s="42">
        <v>4</v>
      </c>
      <c r="AG16" s="42">
        <v>4</v>
      </c>
      <c r="AH16" s="42">
        <v>2</v>
      </c>
      <c r="AI16" s="42">
        <v>5</v>
      </c>
      <c r="AJ16" s="42">
        <v>5</v>
      </c>
      <c r="AK16" s="42">
        <v>3</v>
      </c>
      <c r="AL16" s="42">
        <v>4</v>
      </c>
      <c r="AM16" s="42">
        <v>4</v>
      </c>
      <c r="AN16" s="42">
        <v>-2</v>
      </c>
      <c r="AO16" s="42">
        <v>-1</v>
      </c>
      <c r="AP16" s="42">
        <v>3</v>
      </c>
      <c r="AQ16" s="42">
        <v>-2</v>
      </c>
      <c r="AR16" s="42">
        <v>-3</v>
      </c>
      <c r="AS16" s="42">
        <v>-2</v>
      </c>
      <c r="AT16" s="42">
        <v>-3</v>
      </c>
      <c r="AU16" s="42">
        <v>0</v>
      </c>
      <c r="AV16" s="42">
        <v>1</v>
      </c>
      <c r="AW16" s="42">
        <v>1</v>
      </c>
      <c r="AX16" s="42">
        <v>1</v>
      </c>
      <c r="AY16" s="42">
        <v>0</v>
      </c>
      <c r="AZ16" s="71" t="s">
        <v>169</v>
      </c>
    </row>
    <row r="17" spans="1:52" s="61" customFormat="1" ht="165.75" thickBot="1" x14ac:dyDescent="0.3">
      <c r="A17" s="24">
        <v>5.3</v>
      </c>
      <c r="B17" s="60" t="s">
        <v>154</v>
      </c>
      <c r="C17" s="24"/>
      <c r="D17" s="80" t="s">
        <v>70</v>
      </c>
      <c r="E17" s="82" t="s">
        <v>761</v>
      </c>
      <c r="F17" s="81" t="s">
        <v>801</v>
      </c>
      <c r="G17" s="82" t="s">
        <v>334</v>
      </c>
      <c r="H17" s="82" t="s">
        <v>122</v>
      </c>
      <c r="I17" s="81" t="s">
        <v>648</v>
      </c>
      <c r="J17" s="81" t="s">
        <v>608</v>
      </c>
      <c r="K17" s="81" t="s">
        <v>564</v>
      </c>
      <c r="L17" s="82" t="s">
        <v>519</v>
      </c>
      <c r="M17" s="82" t="s">
        <v>842</v>
      </c>
      <c r="N17" s="81" t="s">
        <v>884</v>
      </c>
      <c r="O17" s="82" t="s">
        <v>926</v>
      </c>
      <c r="P17" s="81" t="s">
        <v>475</v>
      </c>
      <c r="Q17" s="81" t="s">
        <v>970</v>
      </c>
      <c r="R17" s="84" t="s">
        <v>1010</v>
      </c>
      <c r="S17" s="84" t="s">
        <v>1053</v>
      </c>
      <c r="T17" s="84" t="s">
        <v>1097</v>
      </c>
      <c r="U17" s="110"/>
      <c r="V17" s="84" t="s">
        <v>1174</v>
      </c>
      <c r="W17" s="82" t="s">
        <v>388</v>
      </c>
      <c r="X17" s="82" t="s">
        <v>388</v>
      </c>
      <c r="Y17" s="81" t="s">
        <v>100</v>
      </c>
      <c r="Z17" s="81" t="s">
        <v>432</v>
      </c>
      <c r="AB17" s="11"/>
      <c r="AC17" s="15" t="s">
        <v>115</v>
      </c>
      <c r="AD17" s="42">
        <v>4</v>
      </c>
      <c r="AE17" s="42">
        <v>5</v>
      </c>
      <c r="AF17" s="42">
        <v>5</v>
      </c>
      <c r="AG17" s="42">
        <v>4</v>
      </c>
      <c r="AH17" s="42" t="s">
        <v>107</v>
      </c>
      <c r="AI17" s="42">
        <v>5</v>
      </c>
      <c r="AJ17" s="42">
        <v>5</v>
      </c>
      <c r="AK17" s="42">
        <v>4</v>
      </c>
      <c r="AL17" s="42">
        <v>5</v>
      </c>
      <c r="AM17" s="42">
        <v>5</v>
      </c>
      <c r="AN17" s="42">
        <v>1</v>
      </c>
      <c r="AO17" s="42">
        <v>-1</v>
      </c>
      <c r="AP17" s="42">
        <v>4</v>
      </c>
      <c r="AQ17" s="42">
        <v>1</v>
      </c>
      <c r="AR17" s="42">
        <v>-1</v>
      </c>
      <c r="AS17" s="42">
        <v>1</v>
      </c>
      <c r="AT17" s="42" t="s">
        <v>107</v>
      </c>
      <c r="AU17" s="42">
        <v>1</v>
      </c>
      <c r="AV17" s="42">
        <v>-4</v>
      </c>
      <c r="AW17" s="42">
        <v>-4</v>
      </c>
      <c r="AX17" s="42">
        <v>-4</v>
      </c>
      <c r="AY17" s="42">
        <v>-2</v>
      </c>
      <c r="AZ17" s="71" t="s">
        <v>209</v>
      </c>
    </row>
    <row r="18" spans="1:52" s="61" customFormat="1" ht="150.75" thickBot="1" x14ac:dyDescent="0.3">
      <c r="A18" s="24">
        <v>8</v>
      </c>
      <c r="B18" s="60" t="s">
        <v>149</v>
      </c>
      <c r="C18" s="24"/>
      <c r="D18" s="88" t="s">
        <v>80</v>
      </c>
      <c r="E18" s="90" t="s">
        <v>762</v>
      </c>
      <c r="F18" s="95" t="s">
        <v>802</v>
      </c>
      <c r="G18" s="91" t="s">
        <v>335</v>
      </c>
      <c r="H18" s="91" t="s">
        <v>687</v>
      </c>
      <c r="I18" s="89" t="s">
        <v>649</v>
      </c>
      <c r="J18" s="89" t="s">
        <v>609</v>
      </c>
      <c r="K18" s="96" t="s">
        <v>565</v>
      </c>
      <c r="L18" s="89" t="s">
        <v>520</v>
      </c>
      <c r="M18" s="90" t="s">
        <v>843</v>
      </c>
      <c r="N18" s="89" t="s">
        <v>885</v>
      </c>
      <c r="O18" s="90" t="s">
        <v>927</v>
      </c>
      <c r="P18" s="89" t="s">
        <v>476</v>
      </c>
      <c r="Q18" s="89" t="s">
        <v>971</v>
      </c>
      <c r="R18" s="89" t="s">
        <v>1011</v>
      </c>
      <c r="S18" s="95" t="s">
        <v>1054</v>
      </c>
      <c r="T18" s="95" t="s">
        <v>1098</v>
      </c>
      <c r="U18" s="89" t="s">
        <v>1140</v>
      </c>
      <c r="V18" s="93" t="s">
        <v>1175</v>
      </c>
      <c r="W18" s="94" t="s">
        <v>389</v>
      </c>
      <c r="X18" s="94" t="s">
        <v>389</v>
      </c>
      <c r="Y18" s="89" t="s">
        <v>717</v>
      </c>
      <c r="Z18" s="89" t="s">
        <v>433</v>
      </c>
      <c r="AB18" s="11"/>
      <c r="AC18" s="15" t="s">
        <v>133</v>
      </c>
      <c r="AD18" s="42">
        <v>4</v>
      </c>
      <c r="AE18" s="42">
        <v>2</v>
      </c>
      <c r="AF18" s="42">
        <v>3</v>
      </c>
      <c r="AG18" s="42">
        <v>2</v>
      </c>
      <c r="AH18" s="42">
        <v>4</v>
      </c>
      <c r="AI18" s="42">
        <v>4</v>
      </c>
      <c r="AJ18" s="42">
        <v>4</v>
      </c>
      <c r="AK18" s="42">
        <v>2</v>
      </c>
      <c r="AL18" s="42">
        <v>3</v>
      </c>
      <c r="AM18" s="42">
        <v>3</v>
      </c>
      <c r="AN18" s="42">
        <v>-5</v>
      </c>
      <c r="AO18" s="42">
        <v>-3</v>
      </c>
      <c r="AP18" s="42">
        <v>1</v>
      </c>
      <c r="AQ18" s="42">
        <v>-5</v>
      </c>
      <c r="AR18" s="42">
        <v>-5</v>
      </c>
      <c r="AS18" s="42">
        <v>-5</v>
      </c>
      <c r="AT18" s="42">
        <v>-5</v>
      </c>
      <c r="AU18" s="42">
        <v>-1</v>
      </c>
      <c r="AV18" s="42">
        <v>-2</v>
      </c>
      <c r="AW18" s="42">
        <v>-2</v>
      </c>
      <c r="AX18" s="42">
        <v>-5</v>
      </c>
      <c r="AY18" s="42">
        <v>-2</v>
      </c>
      <c r="AZ18" s="71" t="s">
        <v>173</v>
      </c>
    </row>
    <row r="19" spans="1:52" s="61" customFormat="1" ht="135.75" thickBot="1" x14ac:dyDescent="0.3">
      <c r="A19" s="24">
        <v>8.1</v>
      </c>
      <c r="B19" s="60" t="s">
        <v>154</v>
      </c>
      <c r="C19" s="24"/>
      <c r="D19" s="80" t="s">
        <v>65</v>
      </c>
      <c r="E19" s="81" t="s">
        <v>763</v>
      </c>
      <c r="F19" s="82" t="s">
        <v>803</v>
      </c>
      <c r="G19" s="81" t="s">
        <v>336</v>
      </c>
      <c r="H19" s="82" t="s">
        <v>121</v>
      </c>
      <c r="I19" s="81" t="s">
        <v>650</v>
      </c>
      <c r="J19" s="81" t="s">
        <v>610</v>
      </c>
      <c r="K19" s="81" t="s">
        <v>566</v>
      </c>
      <c r="L19" s="83" t="s">
        <v>521</v>
      </c>
      <c r="M19" s="82" t="s">
        <v>844</v>
      </c>
      <c r="N19" s="81" t="s">
        <v>886</v>
      </c>
      <c r="O19" s="81" t="s">
        <v>928</v>
      </c>
      <c r="P19" s="81" t="s">
        <v>477</v>
      </c>
      <c r="Q19" s="81" t="s">
        <v>972</v>
      </c>
      <c r="R19" s="82" t="s">
        <v>1012</v>
      </c>
      <c r="S19" s="84" t="s">
        <v>1055</v>
      </c>
      <c r="T19" s="85" t="s">
        <v>1099</v>
      </c>
      <c r="U19" s="86"/>
      <c r="V19" s="87" t="s">
        <v>1176</v>
      </c>
      <c r="W19" s="81" t="s">
        <v>390</v>
      </c>
      <c r="X19" s="81" t="s">
        <v>390</v>
      </c>
      <c r="Y19" s="81" t="s">
        <v>718</v>
      </c>
      <c r="Z19" s="81" t="s">
        <v>434</v>
      </c>
      <c r="AB19" s="11"/>
      <c r="AC19" s="15" t="s">
        <v>155</v>
      </c>
      <c r="AD19" s="42">
        <v>4</v>
      </c>
      <c r="AE19" s="42">
        <v>4</v>
      </c>
      <c r="AF19" s="42">
        <v>5</v>
      </c>
      <c r="AG19" s="42">
        <v>4</v>
      </c>
      <c r="AH19" s="42">
        <v>5</v>
      </c>
      <c r="AI19" s="42">
        <v>5</v>
      </c>
      <c r="AJ19" s="42">
        <v>5</v>
      </c>
      <c r="AK19" s="42">
        <v>3</v>
      </c>
      <c r="AL19" s="42">
        <v>5</v>
      </c>
      <c r="AM19" s="42">
        <v>5</v>
      </c>
      <c r="AN19" s="42">
        <v>2</v>
      </c>
      <c r="AO19" s="42">
        <v>-1</v>
      </c>
      <c r="AP19" s="42">
        <v>2</v>
      </c>
      <c r="AQ19" s="42">
        <v>1</v>
      </c>
      <c r="AR19" s="42">
        <v>-2</v>
      </c>
      <c r="AS19" s="42">
        <v>1</v>
      </c>
      <c r="AT19" s="42" t="s">
        <v>107</v>
      </c>
      <c r="AU19" s="42">
        <v>-4</v>
      </c>
      <c r="AV19" s="42">
        <v>-4</v>
      </c>
      <c r="AW19" s="42">
        <v>-4</v>
      </c>
      <c r="AX19" s="42">
        <v>-5</v>
      </c>
      <c r="AY19" s="42">
        <v>-1</v>
      </c>
      <c r="AZ19" s="71" t="s">
        <v>208</v>
      </c>
    </row>
    <row r="20" spans="1:52" s="61" customFormat="1" ht="135.75" thickBot="1" x14ac:dyDescent="0.3">
      <c r="A20" s="24">
        <v>10</v>
      </c>
      <c r="B20" s="60" t="s">
        <v>149</v>
      </c>
      <c r="C20" s="24"/>
      <c r="D20" s="88" t="s">
        <v>86</v>
      </c>
      <c r="E20" s="89" t="s">
        <v>764</v>
      </c>
      <c r="F20" s="90" t="s">
        <v>804</v>
      </c>
      <c r="G20" s="89" t="s">
        <v>337</v>
      </c>
      <c r="H20" s="90" t="s">
        <v>688</v>
      </c>
      <c r="I20" s="89" t="s">
        <v>651</v>
      </c>
      <c r="J20" s="89" t="s">
        <v>611</v>
      </c>
      <c r="K20" s="89" t="s">
        <v>567</v>
      </c>
      <c r="L20" s="89" t="s">
        <v>522</v>
      </c>
      <c r="M20" s="90" t="s">
        <v>845</v>
      </c>
      <c r="N20" s="90" t="s">
        <v>887</v>
      </c>
      <c r="O20" s="89" t="s">
        <v>929</v>
      </c>
      <c r="P20" s="89" t="s">
        <v>478</v>
      </c>
      <c r="Q20" s="89" t="s">
        <v>973</v>
      </c>
      <c r="R20" s="89" t="s">
        <v>1013</v>
      </c>
      <c r="S20" s="91" t="s">
        <v>1056</v>
      </c>
      <c r="T20" s="91" t="s">
        <v>1100</v>
      </c>
      <c r="U20" s="92"/>
      <c r="V20" s="93" t="s">
        <v>1177</v>
      </c>
      <c r="W20" s="89" t="s">
        <v>391</v>
      </c>
      <c r="X20" s="89" t="s">
        <v>391</v>
      </c>
      <c r="Y20" s="89" t="s">
        <v>94</v>
      </c>
      <c r="Z20" s="89" t="s">
        <v>435</v>
      </c>
      <c r="AB20" s="11"/>
      <c r="AC20" s="18" t="s">
        <v>138</v>
      </c>
      <c r="AD20" s="42">
        <v>5</v>
      </c>
      <c r="AE20" s="42">
        <v>5</v>
      </c>
      <c r="AF20" s="42">
        <v>5</v>
      </c>
      <c r="AG20" s="42">
        <v>4</v>
      </c>
      <c r="AH20" s="42">
        <v>5</v>
      </c>
      <c r="AI20" s="42">
        <v>5</v>
      </c>
      <c r="AJ20" s="42">
        <v>5</v>
      </c>
      <c r="AK20" s="42">
        <v>4</v>
      </c>
      <c r="AL20" s="42">
        <v>5</v>
      </c>
      <c r="AM20" s="42">
        <v>5</v>
      </c>
      <c r="AN20" s="42">
        <v>-3</v>
      </c>
      <c r="AO20" s="42">
        <v>-1</v>
      </c>
      <c r="AP20" s="42">
        <v>0</v>
      </c>
      <c r="AQ20" s="42">
        <v>-4</v>
      </c>
      <c r="AR20" s="42">
        <v>-5</v>
      </c>
      <c r="AS20" s="42">
        <v>-4</v>
      </c>
      <c r="AT20" s="42" t="s">
        <v>107</v>
      </c>
      <c r="AU20" s="42">
        <v>3</v>
      </c>
      <c r="AV20" s="42">
        <v>3</v>
      </c>
      <c r="AW20" s="42">
        <v>3</v>
      </c>
      <c r="AX20" s="42">
        <v>3</v>
      </c>
      <c r="AY20" s="42">
        <v>3</v>
      </c>
      <c r="AZ20" s="71" t="s">
        <v>175</v>
      </c>
    </row>
    <row r="21" spans="1:52" s="61" customFormat="1" ht="150.75" thickBot="1" x14ac:dyDescent="0.3">
      <c r="A21" s="24">
        <v>10.1</v>
      </c>
      <c r="B21" s="60" t="s">
        <v>149</v>
      </c>
      <c r="C21" s="24"/>
      <c r="D21" s="80" t="s">
        <v>91</v>
      </c>
      <c r="E21" s="81" t="s">
        <v>765</v>
      </c>
      <c r="F21" s="83" t="s">
        <v>805</v>
      </c>
      <c r="G21" s="82" t="s">
        <v>338</v>
      </c>
      <c r="H21" s="82" t="s">
        <v>689</v>
      </c>
      <c r="I21" s="81" t="s">
        <v>652</v>
      </c>
      <c r="J21" s="81" t="s">
        <v>612</v>
      </c>
      <c r="K21" s="81" t="s">
        <v>568</v>
      </c>
      <c r="L21" s="83" t="s">
        <v>523</v>
      </c>
      <c r="M21" s="82" t="s">
        <v>846</v>
      </c>
      <c r="N21" s="81" t="s">
        <v>888</v>
      </c>
      <c r="O21" s="82" t="s">
        <v>930</v>
      </c>
      <c r="P21" s="81" t="s">
        <v>479</v>
      </c>
      <c r="Q21" s="81" t="s">
        <v>974</v>
      </c>
      <c r="R21" s="81" t="s">
        <v>1014</v>
      </c>
      <c r="S21" s="85" t="s">
        <v>1057</v>
      </c>
      <c r="T21" s="85" t="s">
        <v>1101</v>
      </c>
      <c r="U21" s="86" t="s">
        <v>1141</v>
      </c>
      <c r="V21" s="87" t="s">
        <v>1178</v>
      </c>
      <c r="W21" s="83" t="s">
        <v>392</v>
      </c>
      <c r="X21" s="83" t="s">
        <v>392</v>
      </c>
      <c r="Y21" s="81" t="s">
        <v>719</v>
      </c>
      <c r="Z21" s="81" t="s">
        <v>436</v>
      </c>
      <c r="AB21" s="11"/>
      <c r="AC21" s="18" t="s">
        <v>143</v>
      </c>
      <c r="AD21" s="42">
        <v>3</v>
      </c>
      <c r="AE21" s="42">
        <v>4</v>
      </c>
      <c r="AF21" s="42">
        <v>3</v>
      </c>
      <c r="AG21" s="42">
        <v>4</v>
      </c>
      <c r="AH21" s="42">
        <v>4</v>
      </c>
      <c r="AI21" s="42">
        <v>4</v>
      </c>
      <c r="AJ21" s="42">
        <v>4</v>
      </c>
      <c r="AK21" s="42">
        <v>3</v>
      </c>
      <c r="AL21" s="42">
        <v>3</v>
      </c>
      <c r="AM21" s="42">
        <v>4</v>
      </c>
      <c r="AN21" s="42">
        <v>-3</v>
      </c>
      <c r="AO21" s="42">
        <v>-2</v>
      </c>
      <c r="AP21" s="42">
        <v>1</v>
      </c>
      <c r="AQ21" s="42">
        <v>-3</v>
      </c>
      <c r="AR21" s="42">
        <v>-4</v>
      </c>
      <c r="AS21" s="42">
        <v>-3</v>
      </c>
      <c r="AT21" s="42">
        <v>-5</v>
      </c>
      <c r="AU21" s="42">
        <v>4</v>
      </c>
      <c r="AV21" s="42">
        <v>4</v>
      </c>
      <c r="AW21" s="42">
        <v>4</v>
      </c>
      <c r="AX21" s="42">
        <v>5</v>
      </c>
      <c r="AY21" s="42">
        <v>4</v>
      </c>
      <c r="AZ21" s="71" t="s">
        <v>176</v>
      </c>
    </row>
    <row r="22" spans="1:52" s="61" customFormat="1" ht="135.75" thickBot="1" x14ac:dyDescent="0.3">
      <c r="A22" s="24">
        <v>10.199999999999999</v>
      </c>
      <c r="B22" s="60" t="s">
        <v>149</v>
      </c>
      <c r="C22" s="24"/>
      <c r="D22" s="88" t="s">
        <v>76</v>
      </c>
      <c r="E22" s="89" t="s">
        <v>766</v>
      </c>
      <c r="F22" s="90" t="s">
        <v>806</v>
      </c>
      <c r="G22" s="90" t="s">
        <v>339</v>
      </c>
      <c r="H22" s="90" t="s">
        <v>690</v>
      </c>
      <c r="I22" s="89" t="s">
        <v>653</v>
      </c>
      <c r="J22" s="89" t="s">
        <v>613</v>
      </c>
      <c r="K22" s="89" t="s">
        <v>569</v>
      </c>
      <c r="L22" s="94" t="s">
        <v>524</v>
      </c>
      <c r="M22" s="90" t="s">
        <v>847</v>
      </c>
      <c r="N22" s="89" t="s">
        <v>889</v>
      </c>
      <c r="O22" s="89" t="s">
        <v>931</v>
      </c>
      <c r="P22" s="89" t="s">
        <v>480</v>
      </c>
      <c r="Q22" s="89" t="s">
        <v>975</v>
      </c>
      <c r="R22" s="89" t="s">
        <v>1015</v>
      </c>
      <c r="S22" s="94" t="s">
        <v>1058</v>
      </c>
      <c r="T22" s="95" t="s">
        <v>1102</v>
      </c>
      <c r="U22" s="89" t="s">
        <v>1142</v>
      </c>
      <c r="V22" s="93" t="s">
        <v>1179</v>
      </c>
      <c r="W22" s="90" t="s">
        <v>393</v>
      </c>
      <c r="X22" s="90" t="s">
        <v>393</v>
      </c>
      <c r="Y22" s="89" t="s">
        <v>720</v>
      </c>
      <c r="Z22" s="89" t="s">
        <v>437</v>
      </c>
      <c r="AB22" s="11"/>
      <c r="AC22" s="18" t="s">
        <v>129</v>
      </c>
      <c r="AD22" s="42">
        <v>5</v>
      </c>
      <c r="AE22" s="42">
        <v>5</v>
      </c>
      <c r="AF22" s="42">
        <v>4</v>
      </c>
      <c r="AG22" s="42">
        <v>5</v>
      </c>
      <c r="AH22" s="42">
        <v>5</v>
      </c>
      <c r="AI22" s="42">
        <v>5</v>
      </c>
      <c r="AJ22" s="42">
        <v>5</v>
      </c>
      <c r="AK22" s="42">
        <v>3</v>
      </c>
      <c r="AL22" s="42">
        <v>4</v>
      </c>
      <c r="AM22" s="42">
        <v>5</v>
      </c>
      <c r="AN22" s="42">
        <v>-1</v>
      </c>
      <c r="AO22" s="42">
        <v>-2</v>
      </c>
      <c r="AP22" s="42">
        <v>2</v>
      </c>
      <c r="AQ22" s="42">
        <v>-1</v>
      </c>
      <c r="AR22" s="42">
        <v>-3</v>
      </c>
      <c r="AS22" s="42">
        <v>-1</v>
      </c>
      <c r="AT22" s="42">
        <v>3</v>
      </c>
      <c r="AU22" s="42">
        <v>4</v>
      </c>
      <c r="AV22" s="42">
        <v>4</v>
      </c>
      <c r="AW22" s="42">
        <v>4</v>
      </c>
      <c r="AX22" s="42">
        <v>4</v>
      </c>
      <c r="AY22" s="42">
        <v>4</v>
      </c>
      <c r="AZ22" s="71" t="s">
        <v>172</v>
      </c>
    </row>
    <row r="23" spans="1:52" s="61" customFormat="1" ht="120.75" thickBot="1" x14ac:dyDescent="0.3">
      <c r="A23" s="24">
        <v>12</v>
      </c>
      <c r="B23" s="60" t="s">
        <v>150</v>
      </c>
      <c r="C23" s="24"/>
      <c r="D23" s="80" t="s">
        <v>53</v>
      </c>
      <c r="E23" s="81" t="s">
        <v>767</v>
      </c>
      <c r="F23" s="82" t="s">
        <v>807</v>
      </c>
      <c r="G23" s="81" t="s">
        <v>340</v>
      </c>
      <c r="H23" s="82" t="s">
        <v>691</v>
      </c>
      <c r="I23" s="81" t="s">
        <v>654</v>
      </c>
      <c r="J23" s="82" t="s">
        <v>614</v>
      </c>
      <c r="K23" s="81" t="s">
        <v>570</v>
      </c>
      <c r="L23" s="81" t="s">
        <v>525</v>
      </c>
      <c r="M23" s="82" t="s">
        <v>848</v>
      </c>
      <c r="N23" s="82" t="s">
        <v>890</v>
      </c>
      <c r="O23" s="82" t="s">
        <v>932</v>
      </c>
      <c r="P23" s="81" t="s">
        <v>481</v>
      </c>
      <c r="Q23" s="81" t="s">
        <v>976</v>
      </c>
      <c r="R23" s="84" t="s">
        <v>1016</v>
      </c>
      <c r="S23" s="84" t="s">
        <v>1059</v>
      </c>
      <c r="T23" s="85" t="s">
        <v>1103</v>
      </c>
      <c r="U23" s="86" t="s">
        <v>1143</v>
      </c>
      <c r="V23" s="87" t="s">
        <v>1180</v>
      </c>
      <c r="W23" s="81" t="s">
        <v>394</v>
      </c>
      <c r="X23" s="81" t="s">
        <v>394</v>
      </c>
      <c r="Y23" s="81" t="s">
        <v>721</v>
      </c>
      <c r="Z23" s="81" t="s">
        <v>438</v>
      </c>
      <c r="AB23" s="11"/>
      <c r="AC23" s="15" t="s">
        <v>101</v>
      </c>
      <c r="AD23" s="42">
        <v>5</v>
      </c>
      <c r="AE23" s="42">
        <v>5</v>
      </c>
      <c r="AF23" s="42">
        <v>5</v>
      </c>
      <c r="AG23" s="42">
        <v>4</v>
      </c>
      <c r="AH23" s="42">
        <v>5</v>
      </c>
      <c r="AI23" s="42">
        <v>5</v>
      </c>
      <c r="AJ23" s="42">
        <v>5</v>
      </c>
      <c r="AK23" s="42">
        <v>5</v>
      </c>
      <c r="AL23" s="42">
        <v>5</v>
      </c>
      <c r="AM23" s="42">
        <v>5</v>
      </c>
      <c r="AN23" s="42">
        <v>1</v>
      </c>
      <c r="AO23" s="42">
        <v>1</v>
      </c>
      <c r="AP23" s="42">
        <v>4</v>
      </c>
      <c r="AQ23" s="42">
        <v>2</v>
      </c>
      <c r="AR23" s="42">
        <v>0</v>
      </c>
      <c r="AS23" s="42">
        <v>2</v>
      </c>
      <c r="AT23" s="42">
        <v>2</v>
      </c>
      <c r="AU23" s="42">
        <v>5</v>
      </c>
      <c r="AV23" s="42">
        <v>2</v>
      </c>
      <c r="AW23" s="42">
        <v>2</v>
      </c>
      <c r="AX23" s="42">
        <v>4</v>
      </c>
      <c r="AY23" s="42">
        <v>2</v>
      </c>
      <c r="AZ23" s="71" t="s">
        <v>177</v>
      </c>
    </row>
    <row r="24" spans="1:52" s="61" customFormat="1" ht="135.75" thickBot="1" x14ac:dyDescent="0.3">
      <c r="A24" s="24">
        <v>12.1</v>
      </c>
      <c r="B24" s="60" t="s">
        <v>150</v>
      </c>
      <c r="C24" s="24"/>
      <c r="D24" s="88" t="s">
        <v>55</v>
      </c>
      <c r="E24" s="89" t="s">
        <v>768</v>
      </c>
      <c r="F24" s="96" t="s">
        <v>808</v>
      </c>
      <c r="G24" s="89" t="s">
        <v>341</v>
      </c>
      <c r="H24" s="90" t="s">
        <v>692</v>
      </c>
      <c r="I24" s="89" t="s">
        <v>655</v>
      </c>
      <c r="J24" s="89" t="s">
        <v>615</v>
      </c>
      <c r="K24" s="89" t="s">
        <v>571</v>
      </c>
      <c r="L24" s="94" t="s">
        <v>526</v>
      </c>
      <c r="M24" s="90" t="s">
        <v>849</v>
      </c>
      <c r="N24" s="89" t="s">
        <v>891</v>
      </c>
      <c r="O24" s="89" t="s">
        <v>933</v>
      </c>
      <c r="P24" s="89" t="s">
        <v>482</v>
      </c>
      <c r="Q24" s="89" t="s">
        <v>977</v>
      </c>
      <c r="R24" s="90" t="s">
        <v>1017</v>
      </c>
      <c r="S24" s="95" t="s">
        <v>1060</v>
      </c>
      <c r="T24" s="95" t="s">
        <v>1104</v>
      </c>
      <c r="U24" s="92" t="s">
        <v>1144</v>
      </c>
      <c r="V24" s="93" t="s">
        <v>1181</v>
      </c>
      <c r="W24" s="89" t="s">
        <v>395</v>
      </c>
      <c r="X24" s="89" t="s">
        <v>395</v>
      </c>
      <c r="Y24" s="89" t="s">
        <v>722</v>
      </c>
      <c r="Z24" s="89" t="s">
        <v>439</v>
      </c>
      <c r="AB24" s="11"/>
      <c r="AC24" s="62" t="s">
        <v>102</v>
      </c>
      <c r="AD24" s="42">
        <v>5</v>
      </c>
      <c r="AE24" s="42">
        <v>4</v>
      </c>
      <c r="AF24" s="42">
        <v>5</v>
      </c>
      <c r="AG24" s="42">
        <v>4</v>
      </c>
      <c r="AH24" s="42">
        <v>5</v>
      </c>
      <c r="AI24" s="42">
        <v>5</v>
      </c>
      <c r="AJ24" s="42">
        <v>5</v>
      </c>
      <c r="AK24" s="42">
        <v>5</v>
      </c>
      <c r="AL24" s="42">
        <v>5</v>
      </c>
      <c r="AM24" s="42">
        <v>5</v>
      </c>
      <c r="AN24" s="42">
        <v>-3</v>
      </c>
      <c r="AO24" s="42">
        <v>-3</v>
      </c>
      <c r="AP24" s="42">
        <v>3</v>
      </c>
      <c r="AQ24" s="42">
        <v>-4</v>
      </c>
      <c r="AR24" s="42">
        <v>-5</v>
      </c>
      <c r="AS24" s="42">
        <v>-5</v>
      </c>
      <c r="AT24" s="42">
        <v>-4</v>
      </c>
      <c r="AU24" s="42">
        <v>-4</v>
      </c>
      <c r="AV24" s="42">
        <v>-4</v>
      </c>
      <c r="AW24" s="42">
        <v>-4</v>
      </c>
      <c r="AX24" s="42">
        <v>-4</v>
      </c>
      <c r="AY24" s="42">
        <v>-3</v>
      </c>
      <c r="AZ24" s="71" t="s">
        <v>178</v>
      </c>
    </row>
    <row r="25" spans="1:52" s="61" customFormat="1" ht="135.75" thickBot="1" x14ac:dyDescent="0.3">
      <c r="A25" s="24">
        <v>12.2</v>
      </c>
      <c r="B25" s="60" t="s">
        <v>150</v>
      </c>
      <c r="C25" s="24"/>
      <c r="D25" s="80" t="s">
        <v>84</v>
      </c>
      <c r="E25" s="83" t="s">
        <v>769</v>
      </c>
      <c r="F25" s="82" t="s">
        <v>809</v>
      </c>
      <c r="G25" s="83" t="s">
        <v>342</v>
      </c>
      <c r="H25" s="82"/>
      <c r="I25" s="81" t="s">
        <v>656</v>
      </c>
      <c r="J25" s="81" t="s">
        <v>616</v>
      </c>
      <c r="K25" s="83" t="s">
        <v>572</v>
      </c>
      <c r="L25" s="83" t="s">
        <v>527</v>
      </c>
      <c r="M25" s="82" t="s">
        <v>850</v>
      </c>
      <c r="N25" s="81" t="s">
        <v>892</v>
      </c>
      <c r="O25" s="81" t="s">
        <v>934</v>
      </c>
      <c r="P25" s="81" t="s">
        <v>483</v>
      </c>
      <c r="Q25" s="81" t="s">
        <v>978</v>
      </c>
      <c r="R25" s="81" t="s">
        <v>1018</v>
      </c>
      <c r="S25" s="84" t="s">
        <v>1061</v>
      </c>
      <c r="T25" s="84" t="s">
        <v>1105</v>
      </c>
      <c r="U25" s="97" t="s">
        <v>1145</v>
      </c>
      <c r="V25" s="85" t="s">
        <v>1182</v>
      </c>
      <c r="W25" s="82" t="s">
        <v>396</v>
      </c>
      <c r="X25" s="82" t="s">
        <v>396</v>
      </c>
      <c r="Y25" s="81" t="s">
        <v>723</v>
      </c>
      <c r="Z25" s="81" t="s">
        <v>440</v>
      </c>
      <c r="AB25" s="11"/>
      <c r="AC25" s="15" t="s">
        <v>136</v>
      </c>
      <c r="AD25" s="42">
        <v>4</v>
      </c>
      <c r="AE25" s="42">
        <v>4</v>
      </c>
      <c r="AF25" s="42">
        <v>4</v>
      </c>
      <c r="AG25" s="42" t="s">
        <v>107</v>
      </c>
      <c r="AH25" s="42">
        <v>4</v>
      </c>
      <c r="AI25" s="42">
        <v>5</v>
      </c>
      <c r="AJ25" s="42">
        <v>5</v>
      </c>
      <c r="AK25" s="42">
        <v>4</v>
      </c>
      <c r="AL25" s="42">
        <v>4</v>
      </c>
      <c r="AM25" s="42">
        <v>5</v>
      </c>
      <c r="AN25" s="42">
        <v>-4</v>
      </c>
      <c r="AO25" s="42">
        <v>-3</v>
      </c>
      <c r="AP25" s="42">
        <v>2</v>
      </c>
      <c r="AQ25" s="42">
        <v>-3</v>
      </c>
      <c r="AR25" s="42">
        <v>-4</v>
      </c>
      <c r="AS25" s="42">
        <v>-3</v>
      </c>
      <c r="AT25" s="42">
        <v>-4</v>
      </c>
      <c r="AU25" s="42">
        <v>-2</v>
      </c>
      <c r="AV25" s="42">
        <v>-3</v>
      </c>
      <c r="AW25" s="42">
        <v>-3</v>
      </c>
      <c r="AX25" s="42">
        <v>-1</v>
      </c>
      <c r="AY25" s="42">
        <v>-2</v>
      </c>
      <c r="AZ25" s="72" t="s">
        <v>186</v>
      </c>
    </row>
    <row r="26" spans="1:52" s="61" customFormat="1" ht="150.75" thickBot="1" x14ac:dyDescent="0.3">
      <c r="A26" s="24">
        <v>12.3</v>
      </c>
      <c r="B26" s="60" t="s">
        <v>151</v>
      </c>
      <c r="C26" s="24"/>
      <c r="D26" s="88" t="s">
        <v>58</v>
      </c>
      <c r="E26" s="95" t="s">
        <v>770</v>
      </c>
      <c r="F26" s="93" t="s">
        <v>810</v>
      </c>
      <c r="G26" s="91" t="s">
        <v>343</v>
      </c>
      <c r="H26" s="91" t="s">
        <v>120</v>
      </c>
      <c r="I26" s="89" t="s">
        <v>657</v>
      </c>
      <c r="J26" s="89" t="s">
        <v>617</v>
      </c>
      <c r="K26" s="89" t="s">
        <v>573</v>
      </c>
      <c r="L26" s="90" t="s">
        <v>528</v>
      </c>
      <c r="M26" s="90" t="s">
        <v>851</v>
      </c>
      <c r="N26" s="90" t="s">
        <v>893</v>
      </c>
      <c r="O26" s="89" t="s">
        <v>935</v>
      </c>
      <c r="P26" s="89" t="s">
        <v>484</v>
      </c>
      <c r="Q26" s="89" t="s">
        <v>979</v>
      </c>
      <c r="R26" s="93" t="s">
        <v>1019</v>
      </c>
      <c r="S26" s="94" t="s">
        <v>1062</v>
      </c>
      <c r="T26" s="94" t="s">
        <v>1106</v>
      </c>
      <c r="U26" s="89" t="s">
        <v>1146</v>
      </c>
      <c r="V26" s="89" t="s">
        <v>1183</v>
      </c>
      <c r="W26" s="90" t="s">
        <v>397</v>
      </c>
      <c r="X26" s="90" t="s">
        <v>397</v>
      </c>
      <c r="Y26" s="89" t="s">
        <v>724</v>
      </c>
      <c r="Z26" s="89" t="s">
        <v>441</v>
      </c>
      <c r="AB26" s="11"/>
      <c r="AC26" s="15" t="s">
        <v>105</v>
      </c>
      <c r="AD26" s="42">
        <v>3</v>
      </c>
      <c r="AE26" s="42">
        <v>3</v>
      </c>
      <c r="AF26" s="42">
        <v>4</v>
      </c>
      <c r="AG26" s="42">
        <v>4</v>
      </c>
      <c r="AH26" s="42" t="s">
        <v>107</v>
      </c>
      <c r="AI26" s="42">
        <v>4</v>
      </c>
      <c r="AJ26" s="42">
        <v>4</v>
      </c>
      <c r="AK26" s="42">
        <v>3</v>
      </c>
      <c r="AL26" s="42">
        <v>4</v>
      </c>
      <c r="AM26" s="42">
        <v>4</v>
      </c>
      <c r="AN26" s="42">
        <v>-4</v>
      </c>
      <c r="AO26" s="42">
        <v>-3</v>
      </c>
      <c r="AP26" s="42">
        <v>3</v>
      </c>
      <c r="AQ26" s="42">
        <v>-5</v>
      </c>
      <c r="AR26" s="42">
        <v>-5</v>
      </c>
      <c r="AS26" s="42">
        <v>-5</v>
      </c>
      <c r="AT26" s="42">
        <v>-2</v>
      </c>
      <c r="AU26" s="42">
        <v>-3</v>
      </c>
      <c r="AV26" s="42">
        <v>-3</v>
      </c>
      <c r="AW26" s="42">
        <v>-3</v>
      </c>
      <c r="AX26" s="42">
        <v>-4</v>
      </c>
      <c r="AY26" s="42">
        <v>-2</v>
      </c>
      <c r="AZ26" s="72" t="s">
        <v>192</v>
      </c>
    </row>
    <row r="27" spans="1:52" s="61" customFormat="1" ht="120.75" thickBot="1" x14ac:dyDescent="0.3">
      <c r="A27" s="24">
        <v>16</v>
      </c>
      <c r="B27" s="60" t="s">
        <v>150</v>
      </c>
      <c r="C27" s="24"/>
      <c r="D27" s="80" t="s">
        <v>61</v>
      </c>
      <c r="E27" s="87" t="s">
        <v>771</v>
      </c>
      <c r="F27" s="85" t="s">
        <v>811</v>
      </c>
      <c r="G27" s="87" t="s">
        <v>344</v>
      </c>
      <c r="H27" s="84" t="s">
        <v>693</v>
      </c>
      <c r="I27" s="81" t="s">
        <v>658</v>
      </c>
      <c r="J27" s="81" t="s">
        <v>618</v>
      </c>
      <c r="K27" s="81" t="s">
        <v>574</v>
      </c>
      <c r="L27" s="81" t="s">
        <v>554</v>
      </c>
      <c r="M27" s="82" t="s">
        <v>852</v>
      </c>
      <c r="N27" s="82" t="s">
        <v>894</v>
      </c>
      <c r="O27" s="81" t="s">
        <v>936</v>
      </c>
      <c r="P27" s="81" t="s">
        <v>485</v>
      </c>
      <c r="Q27" s="81" t="s">
        <v>980</v>
      </c>
      <c r="R27" s="81" t="s">
        <v>1020</v>
      </c>
      <c r="S27" s="85" t="s">
        <v>1063</v>
      </c>
      <c r="T27" s="85" t="s">
        <v>1107</v>
      </c>
      <c r="U27" s="86" t="s">
        <v>1147</v>
      </c>
      <c r="V27" s="87" t="s">
        <v>1184</v>
      </c>
      <c r="W27" s="81" t="s">
        <v>398</v>
      </c>
      <c r="X27" s="81" t="s">
        <v>398</v>
      </c>
      <c r="Y27" s="81" t="s">
        <v>725</v>
      </c>
      <c r="Z27" s="81" t="s">
        <v>442</v>
      </c>
      <c r="AB27" s="11"/>
      <c r="AC27" s="15" t="s">
        <v>161</v>
      </c>
      <c r="AD27" s="42">
        <v>5</v>
      </c>
      <c r="AE27" s="42">
        <v>5</v>
      </c>
      <c r="AF27" s="42">
        <v>5</v>
      </c>
      <c r="AG27" s="42">
        <v>4</v>
      </c>
      <c r="AH27" s="42">
        <v>5</v>
      </c>
      <c r="AI27" s="42">
        <v>5</v>
      </c>
      <c r="AJ27" s="42">
        <v>5</v>
      </c>
      <c r="AK27" s="42">
        <v>5</v>
      </c>
      <c r="AL27" s="42">
        <v>4</v>
      </c>
      <c r="AM27" s="42">
        <v>4</v>
      </c>
      <c r="AN27" s="42">
        <v>-4</v>
      </c>
      <c r="AO27" s="42">
        <v>-3</v>
      </c>
      <c r="AP27" s="42">
        <v>3</v>
      </c>
      <c r="AQ27" s="42">
        <v>-5</v>
      </c>
      <c r="AR27" s="42">
        <v>-5</v>
      </c>
      <c r="AS27" s="42">
        <v>-5</v>
      </c>
      <c r="AT27" s="42">
        <v>-4</v>
      </c>
      <c r="AU27" s="42">
        <v>5</v>
      </c>
      <c r="AV27" s="42">
        <v>-1</v>
      </c>
      <c r="AW27" s="42">
        <v>-1</v>
      </c>
      <c r="AX27" s="42">
        <v>-3</v>
      </c>
      <c r="AY27" s="42">
        <v>-1</v>
      </c>
      <c r="AZ27" s="71" t="s">
        <v>179</v>
      </c>
    </row>
    <row r="28" spans="1:52" s="61" customFormat="1" ht="149.25" thickBot="1" x14ac:dyDescent="0.3">
      <c r="A28" s="24">
        <v>16.100000000000001</v>
      </c>
      <c r="B28" s="60" t="s">
        <v>150</v>
      </c>
      <c r="C28" s="24"/>
      <c r="D28" s="88" t="s">
        <v>68</v>
      </c>
      <c r="E28" s="93" t="s">
        <v>772</v>
      </c>
      <c r="F28" s="95" t="s">
        <v>812</v>
      </c>
      <c r="G28" s="91" t="s">
        <v>345</v>
      </c>
      <c r="H28" s="95"/>
      <c r="I28" s="89" t="s">
        <v>659</v>
      </c>
      <c r="J28" s="89" t="s">
        <v>619</v>
      </c>
      <c r="K28" s="90" t="s">
        <v>575</v>
      </c>
      <c r="L28" s="89" t="s">
        <v>529</v>
      </c>
      <c r="M28" s="90" t="s">
        <v>853</v>
      </c>
      <c r="N28" s="89" t="s">
        <v>895</v>
      </c>
      <c r="O28" s="90" t="s">
        <v>937</v>
      </c>
      <c r="P28" s="89" t="s">
        <v>486</v>
      </c>
      <c r="Q28" s="89" t="s">
        <v>981</v>
      </c>
      <c r="R28" s="95" t="s">
        <v>1021</v>
      </c>
      <c r="S28" s="95" t="s">
        <v>1064</v>
      </c>
      <c r="T28" s="91" t="s">
        <v>1108</v>
      </c>
      <c r="U28" s="90"/>
      <c r="V28" s="91" t="s">
        <v>1185</v>
      </c>
      <c r="W28" s="90" t="s">
        <v>399</v>
      </c>
      <c r="X28" s="90" t="s">
        <v>399</v>
      </c>
      <c r="Y28" s="89" t="s">
        <v>726</v>
      </c>
      <c r="Z28" s="89" t="s">
        <v>443</v>
      </c>
      <c r="AB28" s="11"/>
      <c r="AC28" s="15" t="s">
        <v>113</v>
      </c>
      <c r="AD28" s="42">
        <v>4</v>
      </c>
      <c r="AE28" s="42">
        <v>4</v>
      </c>
      <c r="AF28" s="42">
        <v>5</v>
      </c>
      <c r="AG28" s="42" t="s">
        <v>107</v>
      </c>
      <c r="AH28" s="42" t="s">
        <v>107</v>
      </c>
      <c r="AI28" s="42">
        <v>5</v>
      </c>
      <c r="AJ28" s="42">
        <v>5</v>
      </c>
      <c r="AK28" s="42">
        <v>4</v>
      </c>
      <c r="AL28" s="42">
        <v>5</v>
      </c>
      <c r="AM28" s="42">
        <v>3</v>
      </c>
      <c r="AN28" s="42">
        <v>-2</v>
      </c>
      <c r="AO28" s="42">
        <v>0</v>
      </c>
      <c r="AP28" s="42">
        <v>2</v>
      </c>
      <c r="AQ28" s="42">
        <v>-2</v>
      </c>
      <c r="AR28" s="42">
        <v>-3</v>
      </c>
      <c r="AS28" s="42">
        <v>-2</v>
      </c>
      <c r="AT28" s="42" t="s">
        <v>107</v>
      </c>
      <c r="AU28" s="42">
        <v>3</v>
      </c>
      <c r="AV28" s="42">
        <v>-4</v>
      </c>
      <c r="AW28" s="42">
        <v>-4</v>
      </c>
      <c r="AX28" s="42">
        <v>2</v>
      </c>
      <c r="AY28" s="42">
        <v>-1</v>
      </c>
      <c r="AZ28" s="71" t="s">
        <v>181</v>
      </c>
    </row>
    <row r="29" spans="1:52" s="61" customFormat="1" ht="135.75" thickBot="1" x14ac:dyDescent="0.3">
      <c r="A29" s="24">
        <v>16.2</v>
      </c>
      <c r="B29" s="60" t="s">
        <v>150</v>
      </c>
      <c r="C29" s="24"/>
      <c r="D29" s="80" t="s">
        <v>73</v>
      </c>
      <c r="E29" s="81" t="s">
        <v>773</v>
      </c>
      <c r="F29" s="83" t="s">
        <v>813</v>
      </c>
      <c r="G29" s="82" t="s">
        <v>346</v>
      </c>
      <c r="H29" s="82" t="s">
        <v>694</v>
      </c>
      <c r="I29" s="81" t="s">
        <v>660</v>
      </c>
      <c r="J29" s="81" t="s">
        <v>620</v>
      </c>
      <c r="K29" s="81" t="s">
        <v>576</v>
      </c>
      <c r="L29" s="81" t="s">
        <v>530</v>
      </c>
      <c r="M29" s="82" t="s">
        <v>854</v>
      </c>
      <c r="N29" s="82" t="s">
        <v>896</v>
      </c>
      <c r="O29" s="81" t="s">
        <v>938</v>
      </c>
      <c r="P29" s="81" t="s">
        <v>487</v>
      </c>
      <c r="Q29" s="81" t="s">
        <v>982</v>
      </c>
      <c r="R29" s="81" t="s">
        <v>1022</v>
      </c>
      <c r="S29" s="85" t="s">
        <v>1065</v>
      </c>
      <c r="T29" s="85" t="s">
        <v>1109</v>
      </c>
      <c r="U29" s="86" t="s">
        <v>1148</v>
      </c>
      <c r="V29" s="87" t="s">
        <v>1186</v>
      </c>
      <c r="W29" s="83" t="s">
        <v>400</v>
      </c>
      <c r="X29" s="82" t="s">
        <v>400</v>
      </c>
      <c r="Y29" s="81" t="s">
        <v>727</v>
      </c>
      <c r="Z29" s="81" t="s">
        <v>444</v>
      </c>
      <c r="AB29" s="11"/>
      <c r="AC29" s="63" t="s">
        <v>156</v>
      </c>
      <c r="AD29" s="42">
        <v>5</v>
      </c>
      <c r="AE29" s="42">
        <v>5</v>
      </c>
      <c r="AF29" s="42">
        <v>5</v>
      </c>
      <c r="AG29" s="42">
        <v>4</v>
      </c>
      <c r="AH29" s="42">
        <v>5</v>
      </c>
      <c r="AI29" s="42">
        <v>5</v>
      </c>
      <c r="AJ29" s="42">
        <v>5</v>
      </c>
      <c r="AK29" s="42">
        <v>5</v>
      </c>
      <c r="AL29" s="42">
        <v>5</v>
      </c>
      <c r="AM29" s="42">
        <v>5</v>
      </c>
      <c r="AN29" s="42">
        <v>-3</v>
      </c>
      <c r="AO29" s="42">
        <v>-2</v>
      </c>
      <c r="AP29" s="42">
        <v>2</v>
      </c>
      <c r="AQ29" s="42">
        <v>-3</v>
      </c>
      <c r="AR29" s="42">
        <v>-5</v>
      </c>
      <c r="AS29" s="42">
        <v>-4</v>
      </c>
      <c r="AT29" s="42">
        <v>-3</v>
      </c>
      <c r="AU29" s="42">
        <v>2</v>
      </c>
      <c r="AV29" s="42">
        <v>-4</v>
      </c>
      <c r="AW29" s="42">
        <v>-4</v>
      </c>
      <c r="AX29" s="42">
        <v>-5</v>
      </c>
      <c r="AY29" s="42">
        <v>1</v>
      </c>
      <c r="AZ29" s="71" t="s">
        <v>182</v>
      </c>
    </row>
    <row r="30" spans="1:52" s="61" customFormat="1" ht="149.25" thickBot="1" x14ac:dyDescent="0.3">
      <c r="A30" s="24">
        <v>16.3</v>
      </c>
      <c r="B30" s="60" t="s">
        <v>150</v>
      </c>
      <c r="C30" s="24"/>
      <c r="D30" s="88" t="s">
        <v>75</v>
      </c>
      <c r="E30" s="89" t="s">
        <v>748</v>
      </c>
      <c r="F30" s="90" t="s">
        <v>814</v>
      </c>
      <c r="G30" s="90" t="s">
        <v>347</v>
      </c>
      <c r="H30" s="90" t="s">
        <v>708</v>
      </c>
      <c r="I30" s="89" t="s">
        <v>659</v>
      </c>
      <c r="J30" s="89" t="s">
        <v>621</v>
      </c>
      <c r="K30" s="90" t="s">
        <v>577</v>
      </c>
      <c r="L30" s="89" t="s">
        <v>531</v>
      </c>
      <c r="M30" s="90" t="s">
        <v>855</v>
      </c>
      <c r="N30" s="89"/>
      <c r="O30" s="90" t="s">
        <v>939</v>
      </c>
      <c r="P30" s="89" t="s">
        <v>488</v>
      </c>
      <c r="Q30" s="89"/>
      <c r="R30" s="90" t="s">
        <v>1023</v>
      </c>
      <c r="S30" s="91" t="s">
        <v>1066</v>
      </c>
      <c r="T30" s="91"/>
      <c r="U30" s="98"/>
      <c r="V30" s="90" t="s">
        <v>1187</v>
      </c>
      <c r="W30" s="90" t="s">
        <v>401</v>
      </c>
      <c r="X30" s="90" t="s">
        <v>401</v>
      </c>
      <c r="Y30" s="89" t="s">
        <v>745</v>
      </c>
      <c r="Z30" s="89" t="s">
        <v>445</v>
      </c>
      <c r="AB30" s="11"/>
      <c r="AC30" s="18" t="s">
        <v>128</v>
      </c>
      <c r="AD30" s="42">
        <v>2</v>
      </c>
      <c r="AE30" s="42">
        <v>4</v>
      </c>
      <c r="AF30" s="42">
        <v>4</v>
      </c>
      <c r="AG30" s="42">
        <v>5</v>
      </c>
      <c r="AH30" s="42" t="s">
        <v>107</v>
      </c>
      <c r="AI30" s="42">
        <v>5</v>
      </c>
      <c r="AJ30" s="42">
        <v>5</v>
      </c>
      <c r="AK30" s="42">
        <v>4</v>
      </c>
      <c r="AL30" s="42">
        <v>4</v>
      </c>
      <c r="AM30" s="42" t="s">
        <v>107</v>
      </c>
      <c r="AN30" s="42">
        <v>1</v>
      </c>
      <c r="AO30" s="42">
        <v>0</v>
      </c>
      <c r="AP30" s="42" t="s">
        <v>107</v>
      </c>
      <c r="AQ30" s="42">
        <v>1</v>
      </c>
      <c r="AR30" s="42">
        <v>1</v>
      </c>
      <c r="AS30" s="42" t="s">
        <v>107</v>
      </c>
      <c r="AT30" s="42" t="s">
        <v>107</v>
      </c>
      <c r="AU30" s="42">
        <v>4</v>
      </c>
      <c r="AV30" s="42">
        <v>1</v>
      </c>
      <c r="AW30" s="42">
        <v>1</v>
      </c>
      <c r="AX30" s="42">
        <v>-5</v>
      </c>
      <c r="AY30" s="42">
        <v>0</v>
      </c>
      <c r="AZ30" s="72" t="s">
        <v>183</v>
      </c>
    </row>
    <row r="31" spans="1:52" s="61" customFormat="1" ht="165.75" thickBot="1" x14ac:dyDescent="0.3">
      <c r="A31" s="24">
        <v>17</v>
      </c>
      <c r="B31" s="60" t="s">
        <v>150</v>
      </c>
      <c r="C31" s="24"/>
      <c r="D31" s="80" t="s">
        <v>82</v>
      </c>
      <c r="E31" s="81" t="s">
        <v>749</v>
      </c>
      <c r="F31" s="85" t="s">
        <v>815</v>
      </c>
      <c r="G31" s="84" t="s">
        <v>348</v>
      </c>
      <c r="H31" s="85" t="s">
        <v>125</v>
      </c>
      <c r="I31" s="81" t="s">
        <v>661</v>
      </c>
      <c r="J31" s="81" t="s">
        <v>622</v>
      </c>
      <c r="K31" s="81" t="s">
        <v>578</v>
      </c>
      <c r="L31" s="83" t="s">
        <v>532</v>
      </c>
      <c r="M31" s="82" t="s">
        <v>856</v>
      </c>
      <c r="N31" s="81"/>
      <c r="O31" s="82" t="s">
        <v>940</v>
      </c>
      <c r="P31" s="81" t="s">
        <v>489</v>
      </c>
      <c r="Q31" s="81"/>
      <c r="R31" s="82" t="s">
        <v>1024</v>
      </c>
      <c r="S31" s="84" t="s">
        <v>1067</v>
      </c>
      <c r="T31" s="84"/>
      <c r="U31" s="97" t="s">
        <v>1149</v>
      </c>
      <c r="V31" s="84" t="s">
        <v>1188</v>
      </c>
      <c r="W31" s="82" t="s">
        <v>402</v>
      </c>
      <c r="X31" s="82" t="s">
        <v>402</v>
      </c>
      <c r="Y31" s="81" t="s">
        <v>728</v>
      </c>
      <c r="Z31" s="81" t="s">
        <v>446</v>
      </c>
      <c r="AB31" s="11"/>
      <c r="AC31" s="15" t="s">
        <v>134</v>
      </c>
      <c r="AD31" s="42">
        <v>3</v>
      </c>
      <c r="AE31" s="42">
        <v>4</v>
      </c>
      <c r="AF31" s="42">
        <v>5</v>
      </c>
      <c r="AG31" s="42" t="s">
        <v>107</v>
      </c>
      <c r="AH31" s="42" t="s">
        <v>107</v>
      </c>
      <c r="AI31" s="42">
        <v>5</v>
      </c>
      <c r="AJ31" s="42">
        <v>5</v>
      </c>
      <c r="AK31" s="42">
        <v>5</v>
      </c>
      <c r="AL31" s="42">
        <v>5</v>
      </c>
      <c r="AM31" s="42" t="s">
        <v>107</v>
      </c>
      <c r="AN31" s="42">
        <v>2</v>
      </c>
      <c r="AO31" s="42">
        <v>-1</v>
      </c>
      <c r="AP31" s="42" t="s">
        <v>107</v>
      </c>
      <c r="AQ31" s="42">
        <v>2</v>
      </c>
      <c r="AR31" s="42">
        <v>1</v>
      </c>
      <c r="AS31" s="42" t="s">
        <v>107</v>
      </c>
      <c r="AT31" s="42">
        <v>-4</v>
      </c>
      <c r="AU31" s="42">
        <v>-1</v>
      </c>
      <c r="AV31" s="42">
        <v>-4</v>
      </c>
      <c r="AW31" s="42">
        <v>-4</v>
      </c>
      <c r="AX31" s="42">
        <v>-5</v>
      </c>
      <c r="AY31" s="42">
        <v>-2</v>
      </c>
      <c r="AZ31" s="20" t="s">
        <v>185</v>
      </c>
    </row>
    <row r="32" spans="1:52" s="61" customFormat="1" ht="135.75" thickBot="1" x14ac:dyDescent="0.3">
      <c r="A32" s="24">
        <v>22</v>
      </c>
      <c r="B32" s="60" t="s">
        <v>150</v>
      </c>
      <c r="C32" s="24"/>
      <c r="D32" s="88" t="s">
        <v>85</v>
      </c>
      <c r="E32" s="89" t="s">
        <v>774</v>
      </c>
      <c r="F32" s="94" t="s">
        <v>816</v>
      </c>
      <c r="G32" s="89" t="s">
        <v>349</v>
      </c>
      <c r="H32" s="90" t="s">
        <v>695</v>
      </c>
      <c r="I32" s="89" t="s">
        <v>662</v>
      </c>
      <c r="J32" s="89" t="s">
        <v>623</v>
      </c>
      <c r="K32" s="89" t="s">
        <v>579</v>
      </c>
      <c r="L32" s="89" t="s">
        <v>533</v>
      </c>
      <c r="M32" s="90" t="s">
        <v>857</v>
      </c>
      <c r="N32" s="90" t="s">
        <v>897</v>
      </c>
      <c r="O32" s="89" t="s">
        <v>941</v>
      </c>
      <c r="P32" s="89" t="s">
        <v>490</v>
      </c>
      <c r="Q32" s="89" t="s">
        <v>983</v>
      </c>
      <c r="R32" s="89" t="s">
        <v>1025</v>
      </c>
      <c r="S32" s="95" t="s">
        <v>1068</v>
      </c>
      <c r="T32" s="95" t="s">
        <v>1110</v>
      </c>
      <c r="U32" s="92" t="s">
        <v>1150</v>
      </c>
      <c r="V32" s="89" t="s">
        <v>1189</v>
      </c>
      <c r="W32" s="89" t="s">
        <v>403</v>
      </c>
      <c r="X32" s="89" t="s">
        <v>403</v>
      </c>
      <c r="Y32" s="89" t="s">
        <v>729</v>
      </c>
      <c r="Z32" s="89" t="s">
        <v>447</v>
      </c>
      <c r="AB32" s="11"/>
      <c r="AC32" s="18" t="s">
        <v>137</v>
      </c>
      <c r="AD32" s="42">
        <v>4</v>
      </c>
      <c r="AE32" s="42">
        <v>0</v>
      </c>
      <c r="AF32" s="42">
        <v>4</v>
      </c>
      <c r="AG32" s="42">
        <v>-1</v>
      </c>
      <c r="AH32" s="42">
        <v>-5</v>
      </c>
      <c r="AI32" s="42">
        <v>3</v>
      </c>
      <c r="AJ32" s="42">
        <v>4</v>
      </c>
      <c r="AK32" s="42">
        <v>3</v>
      </c>
      <c r="AL32" s="42">
        <v>4</v>
      </c>
      <c r="AM32" s="42">
        <v>4</v>
      </c>
      <c r="AN32" s="42">
        <v>-4</v>
      </c>
      <c r="AO32" s="42">
        <v>-3</v>
      </c>
      <c r="AP32" s="42">
        <v>2</v>
      </c>
      <c r="AQ32" s="42">
        <v>-5</v>
      </c>
      <c r="AR32" s="42">
        <v>-5</v>
      </c>
      <c r="AS32" s="42">
        <v>-5</v>
      </c>
      <c r="AT32" s="42">
        <v>-5</v>
      </c>
      <c r="AU32" s="42">
        <v>-5</v>
      </c>
      <c r="AV32" s="42">
        <v>-4</v>
      </c>
      <c r="AW32" s="42">
        <v>-4</v>
      </c>
      <c r="AX32" s="42">
        <v>-5</v>
      </c>
      <c r="AY32" s="42">
        <v>-3</v>
      </c>
      <c r="AZ32" s="72" t="s">
        <v>187</v>
      </c>
    </row>
    <row r="33" spans="1:52" s="61" customFormat="1" ht="120.75" thickBot="1" x14ac:dyDescent="0.3">
      <c r="A33" s="24">
        <v>23</v>
      </c>
      <c r="B33" s="60" t="s">
        <v>150</v>
      </c>
      <c r="C33" s="24"/>
      <c r="D33" s="80" t="s">
        <v>87</v>
      </c>
      <c r="E33" s="87" t="s">
        <v>775</v>
      </c>
      <c r="F33" s="85" t="s">
        <v>817</v>
      </c>
      <c r="G33" s="87" t="s">
        <v>350</v>
      </c>
      <c r="H33" s="84" t="s">
        <v>696</v>
      </c>
      <c r="I33" s="81" t="s">
        <v>663</v>
      </c>
      <c r="J33" s="81" t="s">
        <v>624</v>
      </c>
      <c r="K33" s="99" t="s">
        <v>580</v>
      </c>
      <c r="L33" s="81" t="s">
        <v>534</v>
      </c>
      <c r="M33" s="82" t="s">
        <v>858</v>
      </c>
      <c r="N33" s="82" t="s">
        <v>898</v>
      </c>
      <c r="O33" s="81" t="s">
        <v>942</v>
      </c>
      <c r="P33" s="81" t="s">
        <v>491</v>
      </c>
      <c r="Q33" s="81" t="s">
        <v>984</v>
      </c>
      <c r="R33" s="87" t="s">
        <v>1026</v>
      </c>
      <c r="S33" s="85" t="s">
        <v>1069</v>
      </c>
      <c r="T33" s="83" t="s">
        <v>1111</v>
      </c>
      <c r="U33" s="86" t="s">
        <v>1151</v>
      </c>
      <c r="V33" s="81" t="s">
        <v>1190</v>
      </c>
      <c r="W33" s="81" t="s">
        <v>404</v>
      </c>
      <c r="X33" s="81" t="s">
        <v>404</v>
      </c>
      <c r="Y33" s="81" t="s">
        <v>730</v>
      </c>
      <c r="Z33" s="81" t="s">
        <v>448</v>
      </c>
      <c r="AB33" s="11"/>
      <c r="AC33" s="18" t="s">
        <v>139</v>
      </c>
      <c r="AD33" s="42">
        <v>5</v>
      </c>
      <c r="AE33" s="42">
        <v>5</v>
      </c>
      <c r="AF33" s="42">
        <v>5</v>
      </c>
      <c r="AG33" s="42">
        <v>5</v>
      </c>
      <c r="AH33" s="42">
        <v>5</v>
      </c>
      <c r="AI33" s="42">
        <v>5</v>
      </c>
      <c r="AJ33" s="42">
        <v>5</v>
      </c>
      <c r="AK33" s="42">
        <v>5</v>
      </c>
      <c r="AL33" s="42">
        <v>5</v>
      </c>
      <c r="AM33" s="42">
        <v>5</v>
      </c>
      <c r="AN33" s="42">
        <v>-4</v>
      </c>
      <c r="AO33" s="42">
        <v>-3</v>
      </c>
      <c r="AP33" s="42">
        <v>1</v>
      </c>
      <c r="AQ33" s="42">
        <v>-4</v>
      </c>
      <c r="AR33" s="42">
        <v>-5</v>
      </c>
      <c r="AS33" s="42">
        <v>-4</v>
      </c>
      <c r="AT33" s="42">
        <v>-5</v>
      </c>
      <c r="AU33" s="42">
        <v>-3</v>
      </c>
      <c r="AV33" s="42">
        <v>-4</v>
      </c>
      <c r="AW33" s="42">
        <v>-4</v>
      </c>
      <c r="AX33" s="42">
        <v>-4</v>
      </c>
      <c r="AY33" s="42">
        <v>-2</v>
      </c>
      <c r="AZ33" s="72" t="s">
        <v>188</v>
      </c>
    </row>
    <row r="34" spans="1:52" s="61" customFormat="1" ht="135.75" thickBot="1" x14ac:dyDescent="0.3">
      <c r="A34" s="24">
        <v>25</v>
      </c>
      <c r="B34" s="60" t="s">
        <v>150</v>
      </c>
      <c r="C34" s="24"/>
      <c r="D34" s="88" t="s">
        <v>89</v>
      </c>
      <c r="E34" s="89" t="s">
        <v>776</v>
      </c>
      <c r="F34" s="93" t="s">
        <v>818</v>
      </c>
      <c r="G34" s="93" t="s">
        <v>351</v>
      </c>
      <c r="H34" s="91" t="s">
        <v>697</v>
      </c>
      <c r="I34" s="89" t="s">
        <v>664</v>
      </c>
      <c r="J34" s="89" t="s">
        <v>625</v>
      </c>
      <c r="K34" s="89" t="s">
        <v>581</v>
      </c>
      <c r="L34" s="89" t="s">
        <v>535</v>
      </c>
      <c r="M34" s="90" t="s">
        <v>859</v>
      </c>
      <c r="N34" s="89" t="s">
        <v>899</v>
      </c>
      <c r="O34" s="89" t="s">
        <v>943</v>
      </c>
      <c r="P34" s="89" t="s">
        <v>492</v>
      </c>
      <c r="Q34" s="89" t="s">
        <v>985</v>
      </c>
      <c r="R34" s="89" t="s">
        <v>1027</v>
      </c>
      <c r="S34" s="95" t="s">
        <v>1070</v>
      </c>
      <c r="T34" s="95" t="s">
        <v>1112</v>
      </c>
      <c r="U34" s="92"/>
      <c r="V34" s="93" t="s">
        <v>1191</v>
      </c>
      <c r="W34" s="89" t="s">
        <v>405</v>
      </c>
      <c r="X34" s="89" t="s">
        <v>405</v>
      </c>
      <c r="Y34" s="89" t="s">
        <v>95</v>
      </c>
      <c r="Z34" s="89" t="s">
        <v>449</v>
      </c>
      <c r="AB34" s="11"/>
      <c r="AC34" s="15" t="s">
        <v>141</v>
      </c>
      <c r="AD34" s="42">
        <v>4</v>
      </c>
      <c r="AE34" s="42">
        <v>5</v>
      </c>
      <c r="AF34" s="42">
        <v>5</v>
      </c>
      <c r="AG34" s="42">
        <v>3</v>
      </c>
      <c r="AH34" s="42">
        <v>4</v>
      </c>
      <c r="AI34" s="42">
        <v>5</v>
      </c>
      <c r="AJ34" s="42">
        <v>5</v>
      </c>
      <c r="AK34" s="42">
        <v>5</v>
      </c>
      <c r="AL34" s="42">
        <v>5</v>
      </c>
      <c r="AM34" s="42">
        <v>5</v>
      </c>
      <c r="AN34" s="42">
        <v>3</v>
      </c>
      <c r="AO34" s="42">
        <v>-2</v>
      </c>
      <c r="AP34" s="42">
        <v>3</v>
      </c>
      <c r="AQ34" s="42">
        <v>3</v>
      </c>
      <c r="AR34" s="42">
        <v>2</v>
      </c>
      <c r="AS34" s="42">
        <v>2</v>
      </c>
      <c r="AT34" s="42" t="s">
        <v>107</v>
      </c>
      <c r="AU34" s="42">
        <v>1</v>
      </c>
      <c r="AV34" s="42">
        <v>-4</v>
      </c>
      <c r="AW34" s="42">
        <v>-4</v>
      </c>
      <c r="AX34" s="42">
        <v>-4</v>
      </c>
      <c r="AY34" s="42">
        <v>-2</v>
      </c>
      <c r="AZ34" s="72" t="s">
        <v>190</v>
      </c>
    </row>
    <row r="35" spans="1:52" s="61" customFormat="1" ht="99.75" thickBot="1" x14ac:dyDescent="0.3">
      <c r="A35" s="24">
        <v>25.1</v>
      </c>
      <c r="B35" s="60" t="s">
        <v>150</v>
      </c>
      <c r="C35" s="24"/>
      <c r="D35" s="80" t="s">
        <v>78</v>
      </c>
      <c r="E35" s="81" t="s">
        <v>777</v>
      </c>
      <c r="F35" s="82" t="s">
        <v>819</v>
      </c>
      <c r="G35" s="81" t="s">
        <v>352</v>
      </c>
      <c r="H35" s="82" t="s">
        <v>124</v>
      </c>
      <c r="I35" s="81" t="s">
        <v>665</v>
      </c>
      <c r="J35" s="81" t="s">
        <v>626</v>
      </c>
      <c r="K35" s="81" t="s">
        <v>582</v>
      </c>
      <c r="L35" s="81" t="s">
        <v>536</v>
      </c>
      <c r="M35" s="82" t="s">
        <v>860</v>
      </c>
      <c r="N35" s="81" t="s">
        <v>900</v>
      </c>
      <c r="O35" s="82" t="s">
        <v>944</v>
      </c>
      <c r="P35" s="81" t="s">
        <v>493</v>
      </c>
      <c r="Q35" s="81" t="s">
        <v>986</v>
      </c>
      <c r="R35" s="87" t="s">
        <v>1028</v>
      </c>
      <c r="S35" s="84" t="s">
        <v>1071</v>
      </c>
      <c r="T35" s="84" t="s">
        <v>1113</v>
      </c>
      <c r="U35" s="86"/>
      <c r="V35" s="81"/>
      <c r="W35" s="81" t="s">
        <v>406</v>
      </c>
      <c r="X35" s="81" t="s">
        <v>406</v>
      </c>
      <c r="Y35" s="81" t="s">
        <v>731</v>
      </c>
      <c r="Z35" s="81" t="s">
        <v>450</v>
      </c>
      <c r="AB35" s="11"/>
      <c r="AC35" s="18" t="s">
        <v>131</v>
      </c>
      <c r="AD35" s="42">
        <v>3</v>
      </c>
      <c r="AE35" s="42">
        <v>5</v>
      </c>
      <c r="AF35" s="42">
        <v>5</v>
      </c>
      <c r="AG35" s="42" t="s">
        <v>107</v>
      </c>
      <c r="AH35" s="42" t="s">
        <v>107</v>
      </c>
      <c r="AI35" s="42">
        <v>5</v>
      </c>
      <c r="AJ35" s="42">
        <v>5</v>
      </c>
      <c r="AK35" s="42">
        <v>5</v>
      </c>
      <c r="AL35" s="42">
        <v>5</v>
      </c>
      <c r="AM35" s="42">
        <v>5</v>
      </c>
      <c r="AN35" s="42">
        <v>3</v>
      </c>
      <c r="AO35" s="42">
        <v>-1</v>
      </c>
      <c r="AP35" s="42">
        <v>3</v>
      </c>
      <c r="AQ35" s="42">
        <v>2</v>
      </c>
      <c r="AR35" s="42">
        <v>1</v>
      </c>
      <c r="AS35" s="42">
        <v>1</v>
      </c>
      <c r="AT35" s="42" t="s">
        <v>107</v>
      </c>
      <c r="AU35" s="42" t="s">
        <v>107</v>
      </c>
      <c r="AV35" s="42">
        <v>-2</v>
      </c>
      <c r="AW35" s="42">
        <v>-2</v>
      </c>
      <c r="AX35" s="42">
        <v>-5</v>
      </c>
      <c r="AY35" s="42">
        <v>-1</v>
      </c>
      <c r="AZ35" s="72" t="s">
        <v>184</v>
      </c>
    </row>
    <row r="36" spans="1:52" s="61" customFormat="1" ht="135.75" thickBot="1" x14ac:dyDescent="0.3">
      <c r="A36" s="24">
        <v>26</v>
      </c>
      <c r="B36" s="60" t="s">
        <v>151</v>
      </c>
      <c r="C36" s="24"/>
      <c r="D36" s="88" t="s">
        <v>57</v>
      </c>
      <c r="E36" s="89" t="s">
        <v>778</v>
      </c>
      <c r="F36" s="89" t="s">
        <v>820</v>
      </c>
      <c r="G36" s="89" t="s">
        <v>353</v>
      </c>
      <c r="H36" s="90" t="s">
        <v>698</v>
      </c>
      <c r="I36" s="89" t="s">
        <v>666</v>
      </c>
      <c r="J36" s="89" t="s">
        <v>627</v>
      </c>
      <c r="K36" s="89" t="s">
        <v>583</v>
      </c>
      <c r="L36" s="89" t="s">
        <v>537</v>
      </c>
      <c r="M36" s="90" t="s">
        <v>861</v>
      </c>
      <c r="N36" s="89" t="s">
        <v>901</v>
      </c>
      <c r="O36" s="89" t="s">
        <v>945</v>
      </c>
      <c r="P36" s="89" t="s">
        <v>494</v>
      </c>
      <c r="Q36" s="89" t="s">
        <v>987</v>
      </c>
      <c r="R36" s="89" t="s">
        <v>1029</v>
      </c>
      <c r="S36" s="95" t="s">
        <v>1072</v>
      </c>
      <c r="T36" s="95" t="s">
        <v>1114</v>
      </c>
      <c r="U36" s="92" t="s">
        <v>1152</v>
      </c>
      <c r="V36" s="89" t="s">
        <v>1192</v>
      </c>
      <c r="W36" s="89" t="s">
        <v>407</v>
      </c>
      <c r="X36" s="89" t="s">
        <v>407</v>
      </c>
      <c r="Y36" s="89" t="s">
        <v>732</v>
      </c>
      <c r="Z36" s="89" t="s">
        <v>451</v>
      </c>
      <c r="AB36" s="11"/>
      <c r="AC36" s="15" t="s">
        <v>104</v>
      </c>
      <c r="AD36" s="42">
        <v>1</v>
      </c>
      <c r="AE36" s="42">
        <v>5</v>
      </c>
      <c r="AF36" s="42">
        <v>5</v>
      </c>
      <c r="AG36" s="42">
        <v>4</v>
      </c>
      <c r="AH36" s="42">
        <v>4</v>
      </c>
      <c r="AI36" s="42">
        <v>5</v>
      </c>
      <c r="AJ36" s="42">
        <v>5</v>
      </c>
      <c r="AK36" s="42">
        <v>3</v>
      </c>
      <c r="AL36" s="42">
        <v>4</v>
      </c>
      <c r="AM36" s="42">
        <v>4</v>
      </c>
      <c r="AN36" s="42">
        <v>-2</v>
      </c>
      <c r="AO36" s="42">
        <v>-3</v>
      </c>
      <c r="AP36" s="42">
        <v>-1</v>
      </c>
      <c r="AQ36" s="42">
        <v>-3</v>
      </c>
      <c r="AR36" s="42">
        <v>-3</v>
      </c>
      <c r="AS36" s="42">
        <v>-3</v>
      </c>
      <c r="AT36" s="42">
        <v>1</v>
      </c>
      <c r="AU36" s="42">
        <v>5</v>
      </c>
      <c r="AV36" s="42">
        <v>-3</v>
      </c>
      <c r="AW36" s="42">
        <v>-3</v>
      </c>
      <c r="AX36" s="42">
        <v>-1</v>
      </c>
      <c r="AY36" s="42">
        <v>3</v>
      </c>
      <c r="AZ36" s="72" t="s">
        <v>191</v>
      </c>
    </row>
    <row r="37" spans="1:52" s="61" customFormat="1" ht="135.75" thickBot="1" x14ac:dyDescent="0.3">
      <c r="A37" s="24">
        <v>29</v>
      </c>
      <c r="B37" s="60" t="s">
        <v>151</v>
      </c>
      <c r="C37" s="24"/>
      <c r="D37" s="80" t="s">
        <v>64</v>
      </c>
      <c r="E37" s="81" t="s">
        <v>750</v>
      </c>
      <c r="F37" s="81" t="s">
        <v>98</v>
      </c>
      <c r="G37" s="81" t="s">
        <v>354</v>
      </c>
      <c r="H37" s="82" t="s">
        <v>123</v>
      </c>
      <c r="I37" s="81" t="s">
        <v>667</v>
      </c>
      <c r="J37" s="81" t="s">
        <v>584</v>
      </c>
      <c r="K37" s="81" t="s">
        <v>584</v>
      </c>
      <c r="L37" s="82" t="s">
        <v>538</v>
      </c>
      <c r="M37" s="82"/>
      <c r="N37" s="81" t="s">
        <v>902</v>
      </c>
      <c r="O37" s="82" t="s">
        <v>946</v>
      </c>
      <c r="P37" s="81" t="s">
        <v>495</v>
      </c>
      <c r="Q37" s="81"/>
      <c r="R37" s="81"/>
      <c r="S37" s="84" t="s">
        <v>1073</v>
      </c>
      <c r="T37" s="84"/>
      <c r="U37" s="86" t="s">
        <v>1153</v>
      </c>
      <c r="V37" s="81" t="s">
        <v>1193</v>
      </c>
      <c r="W37" s="81" t="s">
        <v>408</v>
      </c>
      <c r="X37" s="81" t="s">
        <v>408</v>
      </c>
      <c r="Y37" s="81" t="s">
        <v>96</v>
      </c>
      <c r="Z37" s="81" t="s">
        <v>452</v>
      </c>
      <c r="AB37" s="11"/>
      <c r="AC37" s="15" t="s">
        <v>111</v>
      </c>
      <c r="AD37" s="42">
        <v>2</v>
      </c>
      <c r="AE37" s="42">
        <v>3</v>
      </c>
      <c r="AF37" s="42" t="s">
        <v>107</v>
      </c>
      <c r="AG37" s="42" t="s">
        <v>107</v>
      </c>
      <c r="AH37" s="42" t="s">
        <v>107</v>
      </c>
      <c r="AI37" s="42">
        <v>4</v>
      </c>
      <c r="AJ37" s="42">
        <v>4</v>
      </c>
      <c r="AK37" s="42">
        <v>3</v>
      </c>
      <c r="AL37" s="42" t="s">
        <v>107</v>
      </c>
      <c r="AM37" s="42">
        <v>4</v>
      </c>
      <c r="AN37" s="42">
        <v>-3</v>
      </c>
      <c r="AO37" s="42">
        <v>-2</v>
      </c>
      <c r="AP37" s="42" t="s">
        <v>107</v>
      </c>
      <c r="AQ37" s="42" t="s">
        <v>107</v>
      </c>
      <c r="AR37" s="42">
        <v>-4</v>
      </c>
      <c r="AS37" s="42" t="s">
        <v>107</v>
      </c>
      <c r="AT37" s="42">
        <v>-3</v>
      </c>
      <c r="AU37" s="42">
        <v>-2</v>
      </c>
      <c r="AV37" s="42">
        <v>-2</v>
      </c>
      <c r="AW37" s="42">
        <v>-2</v>
      </c>
      <c r="AX37" s="42">
        <v>-4</v>
      </c>
      <c r="AY37" s="42">
        <v>2</v>
      </c>
      <c r="AZ37" s="72" t="s">
        <v>194</v>
      </c>
    </row>
    <row r="38" spans="1:52" s="61" customFormat="1" ht="135.75" thickBot="1" x14ac:dyDescent="0.3">
      <c r="A38" s="24">
        <v>30</v>
      </c>
      <c r="B38" s="60" t="s">
        <v>151</v>
      </c>
      <c r="C38" s="24"/>
      <c r="D38" s="88" t="s">
        <v>69</v>
      </c>
      <c r="E38" s="90" t="s">
        <v>751</v>
      </c>
      <c r="F38" s="93" t="s">
        <v>821</v>
      </c>
      <c r="G38" s="95" t="s">
        <v>355</v>
      </c>
      <c r="H38" s="91" t="s">
        <v>699</v>
      </c>
      <c r="I38" s="89" t="s">
        <v>668</v>
      </c>
      <c r="J38" s="90" t="s">
        <v>628</v>
      </c>
      <c r="K38" s="89" t="s">
        <v>585</v>
      </c>
      <c r="L38" s="89" t="s">
        <v>539</v>
      </c>
      <c r="M38" s="90" t="s">
        <v>862</v>
      </c>
      <c r="N38" s="89" t="s">
        <v>903</v>
      </c>
      <c r="O38" s="90" t="s">
        <v>947</v>
      </c>
      <c r="P38" s="89" t="s">
        <v>496</v>
      </c>
      <c r="Q38" s="89" t="s">
        <v>988</v>
      </c>
      <c r="R38" s="89" t="s">
        <v>1030</v>
      </c>
      <c r="S38" s="95" t="s">
        <v>1074</v>
      </c>
      <c r="T38" s="91" t="s">
        <v>1115</v>
      </c>
      <c r="U38" s="92" t="s">
        <v>1154</v>
      </c>
      <c r="V38" s="93" t="s">
        <v>1194</v>
      </c>
      <c r="W38" s="90" t="s">
        <v>409</v>
      </c>
      <c r="X38" s="90" t="s">
        <v>409</v>
      </c>
      <c r="Y38" s="89" t="s">
        <v>733</v>
      </c>
      <c r="Z38" s="89" t="s">
        <v>453</v>
      </c>
      <c r="AB38" s="11"/>
      <c r="AC38" s="15" t="s">
        <v>114</v>
      </c>
      <c r="AD38" s="42">
        <v>-1</v>
      </c>
      <c r="AE38" s="42">
        <v>2</v>
      </c>
      <c r="AF38" s="42">
        <v>3</v>
      </c>
      <c r="AG38" s="42">
        <v>2</v>
      </c>
      <c r="AH38" s="42">
        <v>2</v>
      </c>
      <c r="AI38" s="42">
        <v>4</v>
      </c>
      <c r="AJ38" s="42">
        <v>4</v>
      </c>
      <c r="AK38" s="42">
        <v>2</v>
      </c>
      <c r="AL38" s="42">
        <v>3</v>
      </c>
      <c r="AM38" s="42">
        <v>2</v>
      </c>
      <c r="AN38" s="42">
        <v>2</v>
      </c>
      <c r="AO38" s="42">
        <v>2</v>
      </c>
      <c r="AP38" s="42">
        <v>3</v>
      </c>
      <c r="AQ38" s="42">
        <v>3</v>
      </c>
      <c r="AR38" s="42">
        <v>4</v>
      </c>
      <c r="AS38" s="42">
        <v>3</v>
      </c>
      <c r="AT38" s="42">
        <v>4</v>
      </c>
      <c r="AU38" s="42">
        <v>4</v>
      </c>
      <c r="AV38" s="42">
        <v>1</v>
      </c>
      <c r="AW38" s="42">
        <v>1</v>
      </c>
      <c r="AX38" s="42">
        <v>-5</v>
      </c>
      <c r="AY38" s="42">
        <v>1</v>
      </c>
      <c r="AZ38" s="72" t="s">
        <v>195</v>
      </c>
    </row>
    <row r="39" spans="1:52" s="61" customFormat="1" ht="120.75" thickBot="1" x14ac:dyDescent="0.3">
      <c r="A39" s="24">
        <v>31</v>
      </c>
      <c r="B39" s="60" t="s">
        <v>151</v>
      </c>
      <c r="C39" s="24"/>
      <c r="D39" s="80" t="s">
        <v>81</v>
      </c>
      <c r="E39" s="87" t="s">
        <v>779</v>
      </c>
      <c r="F39" s="87" t="s">
        <v>822</v>
      </c>
      <c r="G39" s="85" t="s">
        <v>356</v>
      </c>
      <c r="H39" s="84" t="s">
        <v>700</v>
      </c>
      <c r="I39" s="81" t="s">
        <v>669</v>
      </c>
      <c r="J39" s="81" t="s">
        <v>629</v>
      </c>
      <c r="K39" s="81" t="s">
        <v>586</v>
      </c>
      <c r="L39" s="81" t="s">
        <v>540</v>
      </c>
      <c r="M39" s="82" t="s">
        <v>863</v>
      </c>
      <c r="N39" s="81" t="s">
        <v>904</v>
      </c>
      <c r="O39" s="82" t="s">
        <v>948</v>
      </c>
      <c r="P39" s="81" t="s">
        <v>497</v>
      </c>
      <c r="Q39" s="81" t="s">
        <v>989</v>
      </c>
      <c r="R39" s="85" t="s">
        <v>1031</v>
      </c>
      <c r="S39" s="85" t="s">
        <v>1075</v>
      </c>
      <c r="T39" s="84" t="s">
        <v>1116</v>
      </c>
      <c r="U39" s="97" t="s">
        <v>1155</v>
      </c>
      <c r="V39" s="87" t="s">
        <v>1195</v>
      </c>
      <c r="W39" s="82" t="s">
        <v>410</v>
      </c>
      <c r="X39" s="82" t="s">
        <v>410</v>
      </c>
      <c r="Y39" s="81" t="s">
        <v>734</v>
      </c>
      <c r="Z39" s="81" t="s">
        <v>454</v>
      </c>
      <c r="AB39" s="11"/>
      <c r="AC39" s="15" t="s">
        <v>162</v>
      </c>
      <c r="AD39" s="42">
        <v>-2</v>
      </c>
      <c r="AE39" s="42">
        <v>-5</v>
      </c>
      <c r="AF39" s="42">
        <v>-4</v>
      </c>
      <c r="AG39" s="42">
        <v>-4</v>
      </c>
      <c r="AH39" s="42">
        <v>-4</v>
      </c>
      <c r="AI39" s="42">
        <v>5</v>
      </c>
      <c r="AJ39" s="42">
        <v>4</v>
      </c>
      <c r="AK39" s="42">
        <v>3</v>
      </c>
      <c r="AL39" s="42">
        <v>-3</v>
      </c>
      <c r="AM39" s="42">
        <v>-3</v>
      </c>
      <c r="AN39" s="42">
        <v>1</v>
      </c>
      <c r="AO39" s="42">
        <v>2</v>
      </c>
      <c r="AP39" s="42">
        <v>-2</v>
      </c>
      <c r="AQ39" s="42">
        <v>1</v>
      </c>
      <c r="AR39" s="42">
        <v>2</v>
      </c>
      <c r="AS39" s="42">
        <v>-2</v>
      </c>
      <c r="AT39" s="42">
        <v>-2</v>
      </c>
      <c r="AU39" s="42">
        <v>-5</v>
      </c>
      <c r="AV39" s="42">
        <v>-3</v>
      </c>
      <c r="AW39" s="42">
        <v>-3</v>
      </c>
      <c r="AX39" s="42">
        <v>-4</v>
      </c>
      <c r="AY39" s="42">
        <v>1</v>
      </c>
      <c r="AZ39" s="72" t="s">
        <v>196</v>
      </c>
    </row>
    <row r="40" spans="1:52" s="61" customFormat="1" ht="135.75" thickBot="1" x14ac:dyDescent="0.3">
      <c r="A40" s="24">
        <v>32</v>
      </c>
      <c r="B40" s="60" t="s">
        <v>151</v>
      </c>
      <c r="C40" s="24"/>
      <c r="D40" s="88" t="s">
        <v>92</v>
      </c>
      <c r="E40" s="95" t="s">
        <v>780</v>
      </c>
      <c r="F40" s="93" t="s">
        <v>823</v>
      </c>
      <c r="G40" s="94" t="s">
        <v>357</v>
      </c>
      <c r="H40" s="90" t="s">
        <v>701</v>
      </c>
      <c r="I40" s="89" t="s">
        <v>670</v>
      </c>
      <c r="J40" s="90" t="s">
        <v>630</v>
      </c>
      <c r="K40" s="94" t="s">
        <v>587</v>
      </c>
      <c r="L40" s="94" t="s">
        <v>541</v>
      </c>
      <c r="M40" s="90" t="s">
        <v>864</v>
      </c>
      <c r="N40" s="90" t="s">
        <v>905</v>
      </c>
      <c r="O40" s="90" t="s">
        <v>949</v>
      </c>
      <c r="P40" s="89" t="s">
        <v>498</v>
      </c>
      <c r="Q40" s="89" t="s">
        <v>990</v>
      </c>
      <c r="R40" s="91" t="s">
        <v>1032</v>
      </c>
      <c r="S40" s="91" t="s">
        <v>1076</v>
      </c>
      <c r="T40" s="91" t="s">
        <v>1117</v>
      </c>
      <c r="U40" s="90"/>
      <c r="V40" s="89" t="s">
        <v>1196</v>
      </c>
      <c r="W40" s="90" t="s">
        <v>411</v>
      </c>
      <c r="X40" s="90" t="s">
        <v>411</v>
      </c>
      <c r="Y40" s="89" t="s">
        <v>735</v>
      </c>
      <c r="Z40" s="89" t="s">
        <v>455</v>
      </c>
      <c r="AB40" s="11"/>
      <c r="AC40" s="18" t="s">
        <v>144</v>
      </c>
      <c r="AD40" s="42">
        <v>4</v>
      </c>
      <c r="AE40" s="42">
        <v>4</v>
      </c>
      <c r="AF40" s="42">
        <v>5</v>
      </c>
      <c r="AG40" s="42">
        <v>4</v>
      </c>
      <c r="AH40" s="42">
        <v>5</v>
      </c>
      <c r="AI40" s="42">
        <v>5</v>
      </c>
      <c r="AJ40" s="42">
        <v>5</v>
      </c>
      <c r="AK40" s="42">
        <v>5</v>
      </c>
      <c r="AL40" s="42">
        <v>5</v>
      </c>
      <c r="AM40" s="42">
        <v>5</v>
      </c>
      <c r="AN40" s="42">
        <v>2</v>
      </c>
      <c r="AO40" s="42">
        <v>-2</v>
      </c>
      <c r="AP40" s="42">
        <v>3</v>
      </c>
      <c r="AQ40" s="42">
        <v>2</v>
      </c>
      <c r="AR40" s="42">
        <v>1</v>
      </c>
      <c r="AS40" s="42">
        <v>2</v>
      </c>
      <c r="AT40" s="42" t="s">
        <v>107</v>
      </c>
      <c r="AU40" s="42">
        <v>-2</v>
      </c>
      <c r="AV40" s="42">
        <v>-3</v>
      </c>
      <c r="AW40" s="42">
        <v>-3</v>
      </c>
      <c r="AX40" s="42">
        <v>-5</v>
      </c>
      <c r="AY40" s="42">
        <v>-2</v>
      </c>
      <c r="AZ40" s="72" t="s">
        <v>197</v>
      </c>
    </row>
    <row r="41" spans="1:52" s="61" customFormat="1" ht="120.75" thickBot="1" x14ac:dyDescent="0.3">
      <c r="A41" s="24">
        <v>34</v>
      </c>
      <c r="B41" s="60" t="s">
        <v>152</v>
      </c>
      <c r="C41" s="24"/>
      <c r="D41" s="80" t="s">
        <v>54</v>
      </c>
      <c r="E41" s="81" t="s">
        <v>781</v>
      </c>
      <c r="F41" s="81" t="s">
        <v>824</v>
      </c>
      <c r="G41" s="81" t="s">
        <v>358</v>
      </c>
      <c r="H41" s="82"/>
      <c r="I41" s="81" t="s">
        <v>671</v>
      </c>
      <c r="J41" s="81" t="s">
        <v>631</v>
      </c>
      <c r="K41" s="81" t="s">
        <v>588</v>
      </c>
      <c r="L41" s="83" t="s">
        <v>542</v>
      </c>
      <c r="M41" s="82" t="s">
        <v>865</v>
      </c>
      <c r="N41" s="81" t="s">
        <v>906</v>
      </c>
      <c r="O41" s="81" t="s">
        <v>950</v>
      </c>
      <c r="P41" s="81" t="s">
        <v>499</v>
      </c>
      <c r="Q41" s="81" t="s">
        <v>991</v>
      </c>
      <c r="R41" s="81" t="s">
        <v>1033</v>
      </c>
      <c r="S41" s="85" t="s">
        <v>1077</v>
      </c>
      <c r="T41" s="85" t="s">
        <v>1118</v>
      </c>
      <c r="U41" s="86" t="s">
        <v>1156</v>
      </c>
      <c r="V41" s="87" t="s">
        <v>1197</v>
      </c>
      <c r="W41" s="81" t="s">
        <v>412</v>
      </c>
      <c r="X41" s="81" t="s">
        <v>412</v>
      </c>
      <c r="Y41" s="81" t="s">
        <v>736</v>
      </c>
      <c r="Z41" s="81" t="s">
        <v>456</v>
      </c>
      <c r="AB41" s="11"/>
      <c r="AC41" s="15" t="s">
        <v>163</v>
      </c>
      <c r="AD41" s="42">
        <v>4</v>
      </c>
      <c r="AE41" s="42">
        <v>2</v>
      </c>
      <c r="AF41" s="42">
        <v>4</v>
      </c>
      <c r="AG41" s="42" t="s">
        <v>107</v>
      </c>
      <c r="AH41" s="42">
        <v>-4</v>
      </c>
      <c r="AI41" s="42">
        <v>2</v>
      </c>
      <c r="AJ41" s="42">
        <v>2</v>
      </c>
      <c r="AK41" s="42">
        <v>2</v>
      </c>
      <c r="AL41" s="42">
        <v>0</v>
      </c>
      <c r="AM41" s="42">
        <v>1</v>
      </c>
      <c r="AN41" s="42">
        <v>-5</v>
      </c>
      <c r="AO41" s="42">
        <v>-4</v>
      </c>
      <c r="AP41" s="42">
        <v>-2</v>
      </c>
      <c r="AQ41" s="42">
        <v>-5</v>
      </c>
      <c r="AR41" s="42">
        <v>-5</v>
      </c>
      <c r="AS41" s="42">
        <v>-5</v>
      </c>
      <c r="AT41" s="42">
        <v>-5</v>
      </c>
      <c r="AU41" s="42">
        <v>-5</v>
      </c>
      <c r="AV41" s="42">
        <v>-5</v>
      </c>
      <c r="AW41" s="42">
        <v>-5</v>
      </c>
      <c r="AX41" s="42">
        <v>-5</v>
      </c>
      <c r="AY41" s="42">
        <v>-3</v>
      </c>
      <c r="AZ41" s="20" t="s">
        <v>199</v>
      </c>
    </row>
    <row r="42" spans="1:52" s="61" customFormat="1" ht="120.75" thickBot="1" x14ac:dyDescent="0.3">
      <c r="A42" s="24">
        <v>34.1</v>
      </c>
      <c r="B42" s="60" t="s">
        <v>152</v>
      </c>
      <c r="C42" s="24"/>
      <c r="D42" s="88" t="s">
        <v>51</v>
      </c>
      <c r="E42" s="93" t="s">
        <v>782</v>
      </c>
      <c r="F42" s="93" t="s">
        <v>825</v>
      </c>
      <c r="G42" s="93" t="s">
        <v>359</v>
      </c>
      <c r="H42" s="91"/>
      <c r="I42" s="89" t="s">
        <v>667</v>
      </c>
      <c r="J42" s="89" t="s">
        <v>632</v>
      </c>
      <c r="K42" s="89" t="s">
        <v>589</v>
      </c>
      <c r="L42" s="90" t="s">
        <v>543</v>
      </c>
      <c r="M42" s="90" t="s">
        <v>866</v>
      </c>
      <c r="N42" s="89" t="s">
        <v>907</v>
      </c>
      <c r="O42" s="89" t="s">
        <v>951</v>
      </c>
      <c r="P42" s="89" t="s">
        <v>500</v>
      </c>
      <c r="Q42" s="89" t="s">
        <v>992</v>
      </c>
      <c r="R42" s="89" t="s">
        <v>1034</v>
      </c>
      <c r="S42" s="94" t="s">
        <v>1078</v>
      </c>
      <c r="T42" s="95" t="s">
        <v>1119</v>
      </c>
      <c r="U42" s="92" t="s">
        <v>1157</v>
      </c>
      <c r="V42" s="89" t="s">
        <v>1198</v>
      </c>
      <c r="W42" s="89" t="s">
        <v>413</v>
      </c>
      <c r="X42" s="89" t="s">
        <v>413</v>
      </c>
      <c r="Y42" s="89" t="s">
        <v>737</v>
      </c>
      <c r="Z42" s="89" t="s">
        <v>457</v>
      </c>
      <c r="AB42" s="11"/>
      <c r="AC42" s="15" t="s">
        <v>147</v>
      </c>
      <c r="AD42" s="42">
        <v>5</v>
      </c>
      <c r="AE42" s="42">
        <v>3</v>
      </c>
      <c r="AF42" s="42">
        <v>5</v>
      </c>
      <c r="AG42" s="42" t="s">
        <v>107</v>
      </c>
      <c r="AH42" s="42" t="s">
        <v>107</v>
      </c>
      <c r="AI42" s="42">
        <v>3</v>
      </c>
      <c r="AJ42" s="42">
        <v>3</v>
      </c>
      <c r="AK42" s="42">
        <v>2</v>
      </c>
      <c r="AL42" s="42">
        <v>4</v>
      </c>
      <c r="AM42" s="42">
        <v>2</v>
      </c>
      <c r="AN42" s="42">
        <v>-5</v>
      </c>
      <c r="AO42" s="42">
        <v>-4</v>
      </c>
      <c r="AP42" s="42">
        <v>0</v>
      </c>
      <c r="AQ42" s="42">
        <v>-5</v>
      </c>
      <c r="AR42" s="42">
        <v>-5</v>
      </c>
      <c r="AS42" s="42">
        <v>-5</v>
      </c>
      <c r="AT42" s="42">
        <v>-5</v>
      </c>
      <c r="AU42" s="42">
        <v>-5</v>
      </c>
      <c r="AV42" s="42">
        <v>-5</v>
      </c>
      <c r="AW42" s="42">
        <v>-5</v>
      </c>
      <c r="AX42" s="42">
        <v>-5</v>
      </c>
      <c r="AY42" s="42">
        <v>-3</v>
      </c>
      <c r="AZ42" s="72" t="s">
        <v>198</v>
      </c>
    </row>
    <row r="43" spans="1:52" s="61" customFormat="1" ht="120.75" thickBot="1" x14ac:dyDescent="0.3">
      <c r="A43" s="24">
        <v>34.200000000000003</v>
      </c>
      <c r="B43" s="60" t="s">
        <v>151</v>
      </c>
      <c r="C43" s="24"/>
      <c r="D43" s="80" t="s">
        <v>60</v>
      </c>
      <c r="E43" s="83" t="s">
        <v>783</v>
      </c>
      <c r="F43" s="81" t="s">
        <v>826</v>
      </c>
      <c r="G43" s="83" t="s">
        <v>360</v>
      </c>
      <c r="H43" s="82"/>
      <c r="I43" s="81" t="s">
        <v>667</v>
      </c>
      <c r="J43" s="81" t="s">
        <v>590</v>
      </c>
      <c r="K43" s="81" t="s">
        <v>590</v>
      </c>
      <c r="L43" s="83" t="s">
        <v>544</v>
      </c>
      <c r="M43" s="82" t="s">
        <v>867</v>
      </c>
      <c r="N43" s="81"/>
      <c r="O43" s="99" t="s">
        <v>952</v>
      </c>
      <c r="P43" s="81" t="s">
        <v>501</v>
      </c>
      <c r="Q43" s="81"/>
      <c r="R43" s="81" t="s">
        <v>1035</v>
      </c>
      <c r="S43" s="85" t="s">
        <v>1079</v>
      </c>
      <c r="T43" s="85" t="s">
        <v>1120</v>
      </c>
      <c r="U43" s="86" t="s">
        <v>1158</v>
      </c>
      <c r="V43" s="81" t="s">
        <v>1199</v>
      </c>
      <c r="W43" s="82" t="s">
        <v>414</v>
      </c>
      <c r="X43" s="82" t="s">
        <v>414</v>
      </c>
      <c r="Y43" s="81" t="s">
        <v>738</v>
      </c>
      <c r="Z43" s="81" t="s">
        <v>458</v>
      </c>
      <c r="AB43" s="11"/>
      <c r="AC43" s="15" t="s">
        <v>108</v>
      </c>
      <c r="AD43" s="42">
        <v>5</v>
      </c>
      <c r="AE43" s="42">
        <v>3</v>
      </c>
      <c r="AF43" s="42">
        <v>4</v>
      </c>
      <c r="AG43" s="42" t="s">
        <v>107</v>
      </c>
      <c r="AH43" s="42" t="s">
        <v>107</v>
      </c>
      <c r="AI43" s="42">
        <v>3</v>
      </c>
      <c r="AJ43" s="42">
        <v>2</v>
      </c>
      <c r="AK43" s="42">
        <v>3</v>
      </c>
      <c r="AL43" s="42">
        <v>4</v>
      </c>
      <c r="AM43" s="42" t="s">
        <v>107</v>
      </c>
      <c r="AN43" s="42">
        <v>-5</v>
      </c>
      <c r="AO43" s="42">
        <v>-4</v>
      </c>
      <c r="AP43" s="42" t="s">
        <v>107</v>
      </c>
      <c r="AQ43" s="42">
        <v>-5</v>
      </c>
      <c r="AR43" s="42">
        <v>-5</v>
      </c>
      <c r="AS43" s="42">
        <v>-5</v>
      </c>
      <c r="AT43" s="42">
        <v>-5</v>
      </c>
      <c r="AU43" s="42">
        <v>-5</v>
      </c>
      <c r="AV43" s="42">
        <v>-4</v>
      </c>
      <c r="AW43" s="42">
        <v>-4</v>
      </c>
      <c r="AX43" s="42">
        <v>-5</v>
      </c>
      <c r="AY43" s="42">
        <v>-3</v>
      </c>
      <c r="AZ43" s="72" t="s">
        <v>193</v>
      </c>
    </row>
    <row r="44" spans="1:52" s="61" customFormat="1" ht="135.75" thickBot="1" x14ac:dyDescent="0.3">
      <c r="A44" s="24">
        <v>35</v>
      </c>
      <c r="B44" s="60" t="s">
        <v>152</v>
      </c>
      <c r="C44" s="24"/>
      <c r="D44" s="88" t="s">
        <v>56</v>
      </c>
      <c r="E44" s="89" t="s">
        <v>784</v>
      </c>
      <c r="F44" s="89" t="s">
        <v>827</v>
      </c>
      <c r="G44" s="89" t="s">
        <v>361</v>
      </c>
      <c r="H44" s="94" t="s">
        <v>702</v>
      </c>
      <c r="I44" s="89" t="s">
        <v>672</v>
      </c>
      <c r="J44" s="89" t="s">
        <v>633</v>
      </c>
      <c r="K44" s="89" t="s">
        <v>591</v>
      </c>
      <c r="L44" s="89" t="s">
        <v>545</v>
      </c>
      <c r="M44" s="90" t="s">
        <v>875</v>
      </c>
      <c r="N44" s="90" t="s">
        <v>908</v>
      </c>
      <c r="O44" s="89" t="s">
        <v>953</v>
      </c>
      <c r="P44" s="89" t="s">
        <v>502</v>
      </c>
      <c r="Q44" s="89" t="s">
        <v>993</v>
      </c>
      <c r="R44" s="89" t="s">
        <v>1043</v>
      </c>
      <c r="S44" s="91" t="s">
        <v>1080</v>
      </c>
      <c r="T44" s="91" t="s">
        <v>1121</v>
      </c>
      <c r="U44" s="92" t="s">
        <v>1159</v>
      </c>
      <c r="V44" s="93" t="s">
        <v>1200</v>
      </c>
      <c r="W44" s="89" t="s">
        <v>415</v>
      </c>
      <c r="X44" s="89" t="s">
        <v>415</v>
      </c>
      <c r="Y44" s="89" t="s">
        <v>739</v>
      </c>
      <c r="Z44" s="89" t="s">
        <v>459</v>
      </c>
      <c r="AB44" s="11"/>
      <c r="AC44" s="15" t="s">
        <v>103</v>
      </c>
      <c r="AD44" s="42">
        <v>5</v>
      </c>
      <c r="AE44" s="42">
        <v>5</v>
      </c>
      <c r="AF44" s="42">
        <v>5</v>
      </c>
      <c r="AG44" s="42">
        <v>1</v>
      </c>
      <c r="AH44" s="42">
        <v>4</v>
      </c>
      <c r="AI44" s="42">
        <v>4</v>
      </c>
      <c r="AJ44" s="42">
        <v>4</v>
      </c>
      <c r="AK44" s="42">
        <v>4</v>
      </c>
      <c r="AL44" s="42">
        <v>3</v>
      </c>
      <c r="AM44" s="42">
        <v>4</v>
      </c>
      <c r="AN44" s="42">
        <v>-5</v>
      </c>
      <c r="AO44" s="42">
        <v>-3</v>
      </c>
      <c r="AP44" s="42">
        <v>1</v>
      </c>
      <c r="AQ44" s="42">
        <v>-5</v>
      </c>
      <c r="AR44" s="42">
        <v>-5</v>
      </c>
      <c r="AS44" s="42">
        <v>-5</v>
      </c>
      <c r="AT44" s="42">
        <v>-5</v>
      </c>
      <c r="AU44" s="42">
        <v>-5</v>
      </c>
      <c r="AV44" s="42">
        <v>-5</v>
      </c>
      <c r="AW44" s="42">
        <v>-5</v>
      </c>
      <c r="AX44" s="42">
        <v>-5</v>
      </c>
      <c r="AY44" s="42">
        <v>-3</v>
      </c>
      <c r="AZ44" s="79" t="s">
        <v>200</v>
      </c>
    </row>
    <row r="45" spans="1:52" s="61" customFormat="1" ht="120.75" thickBot="1" x14ac:dyDescent="0.3">
      <c r="A45" s="24">
        <v>37</v>
      </c>
      <c r="B45" s="60" t="s">
        <v>153</v>
      </c>
      <c r="C45" s="24"/>
      <c r="D45" s="80" t="s">
        <v>72</v>
      </c>
      <c r="E45" s="81" t="s">
        <v>785</v>
      </c>
      <c r="F45" s="81" t="s">
        <v>828</v>
      </c>
      <c r="G45" s="81" t="s">
        <v>362</v>
      </c>
      <c r="H45" s="82"/>
      <c r="I45" s="81" t="s">
        <v>673</v>
      </c>
      <c r="J45" s="99" t="s">
        <v>634</v>
      </c>
      <c r="K45" s="81" t="s">
        <v>592</v>
      </c>
      <c r="L45" s="82" t="s">
        <v>546</v>
      </c>
      <c r="M45" s="82" t="s">
        <v>868</v>
      </c>
      <c r="N45" s="81" t="s">
        <v>909</v>
      </c>
      <c r="O45" s="81" t="s">
        <v>954</v>
      </c>
      <c r="P45" s="81" t="s">
        <v>503</v>
      </c>
      <c r="Q45" s="81" t="s">
        <v>994</v>
      </c>
      <c r="R45" s="81" t="s">
        <v>1036</v>
      </c>
      <c r="S45" s="85" t="s">
        <v>1081</v>
      </c>
      <c r="T45" s="85" t="s">
        <v>1122</v>
      </c>
      <c r="U45" s="86" t="s">
        <v>1160</v>
      </c>
      <c r="V45" s="87" t="s">
        <v>1201</v>
      </c>
      <c r="W45" s="81" t="s">
        <v>416</v>
      </c>
      <c r="X45" s="81" t="s">
        <v>416</v>
      </c>
      <c r="Y45" s="81" t="s">
        <v>740</v>
      </c>
      <c r="Z45" s="81" t="s">
        <v>460</v>
      </c>
      <c r="AB45" s="11"/>
      <c r="AC45" s="15" t="s">
        <v>126</v>
      </c>
      <c r="AD45" s="42">
        <v>-5</v>
      </c>
      <c r="AE45" s="42" t="s">
        <v>107</v>
      </c>
      <c r="AF45" s="42">
        <v>0</v>
      </c>
      <c r="AG45" s="42" t="s">
        <v>107</v>
      </c>
      <c r="AH45" s="42">
        <v>2</v>
      </c>
      <c r="AI45" s="42">
        <v>3</v>
      </c>
      <c r="AJ45" s="42">
        <v>3</v>
      </c>
      <c r="AK45" s="42">
        <v>3</v>
      </c>
      <c r="AL45" s="42">
        <v>2</v>
      </c>
      <c r="AM45" s="42">
        <v>4</v>
      </c>
      <c r="AN45" s="42">
        <v>5</v>
      </c>
      <c r="AO45" s="42">
        <v>4</v>
      </c>
      <c r="AP45" s="42">
        <v>2</v>
      </c>
      <c r="AQ45" s="42">
        <v>5</v>
      </c>
      <c r="AR45" s="42">
        <v>5</v>
      </c>
      <c r="AS45" s="42">
        <v>5</v>
      </c>
      <c r="AT45" s="42">
        <v>5</v>
      </c>
      <c r="AU45" s="42">
        <v>5</v>
      </c>
      <c r="AV45" s="42">
        <v>4</v>
      </c>
      <c r="AW45" s="42">
        <v>4</v>
      </c>
      <c r="AX45" s="42">
        <v>5</v>
      </c>
      <c r="AY45" s="42">
        <v>4</v>
      </c>
      <c r="AZ45" s="71" t="s">
        <v>202</v>
      </c>
    </row>
    <row r="46" spans="1:52" s="61" customFormat="1" ht="120.75" thickBot="1" x14ac:dyDescent="0.3">
      <c r="A46" s="24">
        <v>37.1</v>
      </c>
      <c r="B46" s="60" t="s">
        <v>153</v>
      </c>
      <c r="C46" s="24"/>
      <c r="D46" s="88" t="s">
        <v>79</v>
      </c>
      <c r="E46" s="89" t="s">
        <v>786</v>
      </c>
      <c r="F46" s="89" t="s">
        <v>829</v>
      </c>
      <c r="G46" s="89" t="s">
        <v>363</v>
      </c>
      <c r="H46" s="90" t="s">
        <v>703</v>
      </c>
      <c r="I46" s="89" t="s">
        <v>674</v>
      </c>
      <c r="J46" s="96" t="s">
        <v>593</v>
      </c>
      <c r="K46" s="89" t="s">
        <v>593</v>
      </c>
      <c r="L46" s="94" t="s">
        <v>547</v>
      </c>
      <c r="M46" s="90" t="s">
        <v>869</v>
      </c>
      <c r="N46" s="89" t="s">
        <v>910</v>
      </c>
      <c r="O46" s="89" t="s">
        <v>955</v>
      </c>
      <c r="P46" s="89" t="s">
        <v>504</v>
      </c>
      <c r="Q46" s="89" t="s">
        <v>995</v>
      </c>
      <c r="R46" s="93" t="s">
        <v>1037</v>
      </c>
      <c r="S46" s="95" t="s">
        <v>1082</v>
      </c>
      <c r="T46" s="94" t="s">
        <v>1123</v>
      </c>
      <c r="U46" s="89" t="s">
        <v>1161</v>
      </c>
      <c r="V46" s="89" t="s">
        <v>1202</v>
      </c>
      <c r="W46" s="89" t="s">
        <v>417</v>
      </c>
      <c r="X46" s="89" t="s">
        <v>417</v>
      </c>
      <c r="Y46" s="89" t="s">
        <v>741</v>
      </c>
      <c r="Z46" s="89" t="s">
        <v>461</v>
      </c>
      <c r="AB46" s="11"/>
      <c r="AC46" s="15" t="s">
        <v>132</v>
      </c>
      <c r="AD46" s="42">
        <v>-5</v>
      </c>
      <c r="AE46" s="42">
        <v>-4</v>
      </c>
      <c r="AF46" s="42">
        <v>-4</v>
      </c>
      <c r="AG46" s="42">
        <v>-2</v>
      </c>
      <c r="AH46" s="42">
        <v>-5</v>
      </c>
      <c r="AI46" s="42">
        <v>2</v>
      </c>
      <c r="AJ46" s="42">
        <v>2</v>
      </c>
      <c r="AK46" s="42">
        <v>2</v>
      </c>
      <c r="AL46" s="42">
        <v>1</v>
      </c>
      <c r="AM46" s="42">
        <v>2</v>
      </c>
      <c r="AN46" s="42">
        <v>5</v>
      </c>
      <c r="AO46" s="42">
        <v>-1</v>
      </c>
      <c r="AP46" s="42">
        <v>-3</v>
      </c>
      <c r="AQ46" s="42">
        <v>5</v>
      </c>
      <c r="AR46" s="42">
        <v>5</v>
      </c>
      <c r="AS46" s="42">
        <v>5</v>
      </c>
      <c r="AT46" s="42">
        <v>3</v>
      </c>
      <c r="AU46" s="42">
        <v>-3</v>
      </c>
      <c r="AV46" s="42">
        <v>1</v>
      </c>
      <c r="AW46" s="42">
        <v>1</v>
      </c>
      <c r="AX46" s="42">
        <v>-4</v>
      </c>
      <c r="AY46" s="42">
        <v>-5</v>
      </c>
      <c r="AZ46" s="71" t="s">
        <v>205</v>
      </c>
    </row>
    <row r="47" spans="1:52" s="61" customFormat="1" ht="120.75" thickBot="1" x14ac:dyDescent="0.3">
      <c r="A47" s="24">
        <v>37.200000000000003</v>
      </c>
      <c r="B47" s="60" t="s">
        <v>153</v>
      </c>
      <c r="C47" s="24"/>
      <c r="D47" s="80" t="s">
        <v>74</v>
      </c>
      <c r="E47" s="81" t="s">
        <v>787</v>
      </c>
      <c r="F47" s="81" t="s">
        <v>830</v>
      </c>
      <c r="G47" s="81" t="s">
        <v>364</v>
      </c>
      <c r="H47" s="82" t="s">
        <v>704</v>
      </c>
      <c r="I47" s="81" t="s">
        <v>675</v>
      </c>
      <c r="J47" s="81" t="s">
        <v>548</v>
      </c>
      <c r="K47" s="81" t="s">
        <v>594</v>
      </c>
      <c r="L47" s="81" t="s">
        <v>548</v>
      </c>
      <c r="M47" s="82" t="s">
        <v>870</v>
      </c>
      <c r="N47" s="81" t="s">
        <v>911</v>
      </c>
      <c r="O47" s="81" t="s">
        <v>956</v>
      </c>
      <c r="P47" s="81" t="s">
        <v>505</v>
      </c>
      <c r="Q47" s="81" t="s">
        <v>996</v>
      </c>
      <c r="R47" s="81" t="s">
        <v>1038</v>
      </c>
      <c r="S47" s="82" t="s">
        <v>1083</v>
      </c>
      <c r="T47" s="83" t="s">
        <v>1124</v>
      </c>
      <c r="U47" s="86" t="s">
        <v>1162</v>
      </c>
      <c r="V47" s="87" t="s">
        <v>1203</v>
      </c>
      <c r="W47" s="81" t="s">
        <v>418</v>
      </c>
      <c r="X47" s="81" t="s">
        <v>418</v>
      </c>
      <c r="Y47" s="81" t="s">
        <v>742</v>
      </c>
      <c r="Z47" s="81" t="s">
        <v>462</v>
      </c>
      <c r="AB47" s="11"/>
      <c r="AC47" s="18" t="s">
        <v>127</v>
      </c>
      <c r="AD47" s="42">
        <v>-5</v>
      </c>
      <c r="AE47" s="42">
        <v>-3</v>
      </c>
      <c r="AF47" s="42">
        <v>1</v>
      </c>
      <c r="AG47" s="42">
        <v>-2</v>
      </c>
      <c r="AH47" s="42">
        <v>-5</v>
      </c>
      <c r="AI47" s="42">
        <v>3</v>
      </c>
      <c r="AJ47" s="42">
        <v>3</v>
      </c>
      <c r="AK47" s="42">
        <v>3</v>
      </c>
      <c r="AL47" s="42">
        <v>3</v>
      </c>
      <c r="AM47" s="42">
        <v>5</v>
      </c>
      <c r="AN47" s="42">
        <v>5</v>
      </c>
      <c r="AO47" s="42">
        <v>-1</v>
      </c>
      <c r="AP47" s="42">
        <v>-1</v>
      </c>
      <c r="AQ47" s="42">
        <v>4</v>
      </c>
      <c r="AR47" s="42">
        <v>4</v>
      </c>
      <c r="AS47" s="42">
        <v>4</v>
      </c>
      <c r="AT47" s="42">
        <v>4</v>
      </c>
      <c r="AU47" s="42">
        <v>-2</v>
      </c>
      <c r="AV47" s="42">
        <v>1</v>
      </c>
      <c r="AW47" s="42">
        <v>1</v>
      </c>
      <c r="AX47" s="42">
        <v>-3</v>
      </c>
      <c r="AY47" s="42">
        <v>-2</v>
      </c>
      <c r="AZ47" s="71" t="s">
        <v>203</v>
      </c>
    </row>
    <row r="48" spans="1:52" s="61" customFormat="1" ht="135.75" thickBot="1" x14ac:dyDescent="0.3">
      <c r="A48" s="24">
        <v>39</v>
      </c>
      <c r="B48" s="60" t="s">
        <v>153</v>
      </c>
      <c r="C48" s="24"/>
      <c r="D48" s="88" t="s">
        <v>71</v>
      </c>
      <c r="E48" s="89" t="s">
        <v>788</v>
      </c>
      <c r="F48" s="93" t="s">
        <v>831</v>
      </c>
      <c r="G48" s="93" t="s">
        <v>365</v>
      </c>
      <c r="H48" s="91" t="s">
        <v>705</v>
      </c>
      <c r="I48" s="89" t="s">
        <v>676</v>
      </c>
      <c r="J48" s="89" t="s">
        <v>635</v>
      </c>
      <c r="K48" s="89" t="s">
        <v>595</v>
      </c>
      <c r="L48" s="89" t="s">
        <v>549</v>
      </c>
      <c r="M48" s="90" t="s">
        <v>871</v>
      </c>
      <c r="N48" s="89" t="s">
        <v>912</v>
      </c>
      <c r="O48" s="89" t="s">
        <v>957</v>
      </c>
      <c r="P48" s="89" t="s">
        <v>506</v>
      </c>
      <c r="Q48" s="89" t="s">
        <v>997</v>
      </c>
      <c r="R48" s="89" t="s">
        <v>1039</v>
      </c>
      <c r="S48" s="94" t="s">
        <v>1084</v>
      </c>
      <c r="T48" s="94" t="s">
        <v>1125</v>
      </c>
      <c r="U48" s="92" t="s">
        <v>1163</v>
      </c>
      <c r="V48" s="89" t="s">
        <v>1204</v>
      </c>
      <c r="W48" s="89" t="s">
        <v>419</v>
      </c>
      <c r="X48" s="89" t="s">
        <v>419</v>
      </c>
      <c r="Y48" s="89" t="s">
        <v>743</v>
      </c>
      <c r="Z48" s="89" t="s">
        <v>463</v>
      </c>
      <c r="AB48" s="11"/>
      <c r="AC48" s="18" t="s">
        <v>116</v>
      </c>
      <c r="AD48" s="42">
        <v>-2</v>
      </c>
      <c r="AE48" s="42">
        <v>-2</v>
      </c>
      <c r="AF48" s="42">
        <v>2</v>
      </c>
      <c r="AG48" s="42">
        <v>-1</v>
      </c>
      <c r="AH48" s="42">
        <v>-2</v>
      </c>
      <c r="AI48" s="42">
        <v>4</v>
      </c>
      <c r="AJ48" s="42">
        <v>4</v>
      </c>
      <c r="AK48" s="42">
        <v>4</v>
      </c>
      <c r="AL48" s="42">
        <v>4</v>
      </c>
      <c r="AM48" s="42">
        <v>5</v>
      </c>
      <c r="AN48" s="42">
        <v>4</v>
      </c>
      <c r="AO48" s="42">
        <v>2</v>
      </c>
      <c r="AP48" s="42">
        <v>2</v>
      </c>
      <c r="AQ48" s="42">
        <v>3</v>
      </c>
      <c r="AR48" s="42">
        <v>3</v>
      </c>
      <c r="AS48" s="42">
        <v>3</v>
      </c>
      <c r="AT48" s="42">
        <v>1</v>
      </c>
      <c r="AU48" s="42">
        <v>-4</v>
      </c>
      <c r="AV48" s="42">
        <v>-2</v>
      </c>
      <c r="AW48" s="42">
        <v>-2</v>
      </c>
      <c r="AX48" s="42">
        <v>-4</v>
      </c>
      <c r="AY48" s="42">
        <v>-5</v>
      </c>
      <c r="AZ48" s="71" t="s">
        <v>201</v>
      </c>
    </row>
    <row r="49" spans="1:52" s="61" customFormat="1" ht="105.75" thickBot="1" x14ac:dyDescent="0.3">
      <c r="A49" s="24">
        <v>40</v>
      </c>
      <c r="B49" s="60" t="s">
        <v>153</v>
      </c>
      <c r="C49" s="24"/>
      <c r="D49" s="80" t="s">
        <v>77</v>
      </c>
      <c r="E49" s="81" t="s">
        <v>789</v>
      </c>
      <c r="F49" s="100" t="s">
        <v>832</v>
      </c>
      <c r="G49" s="100" t="s">
        <v>366</v>
      </c>
      <c r="H49" s="84"/>
      <c r="I49" s="81" t="s">
        <v>677</v>
      </c>
      <c r="J49" s="81" t="s">
        <v>636</v>
      </c>
      <c r="K49" s="99" t="s">
        <v>596</v>
      </c>
      <c r="L49" s="81" t="s">
        <v>550</v>
      </c>
      <c r="M49" s="82" t="s">
        <v>872</v>
      </c>
      <c r="N49" s="81" t="s">
        <v>913</v>
      </c>
      <c r="O49" s="81" t="s">
        <v>958</v>
      </c>
      <c r="P49" s="81" t="s">
        <v>507</v>
      </c>
      <c r="Q49" s="81" t="s">
        <v>998</v>
      </c>
      <c r="R49" s="83" t="s">
        <v>1040</v>
      </c>
      <c r="S49" s="84" t="s">
        <v>1085</v>
      </c>
      <c r="T49" s="84" t="s">
        <v>1126</v>
      </c>
      <c r="U49" s="86" t="s">
        <v>1164</v>
      </c>
      <c r="V49" s="81"/>
      <c r="W49" s="81" t="s">
        <v>420</v>
      </c>
      <c r="X49" s="81" t="s">
        <v>420</v>
      </c>
      <c r="Y49" s="81" t="s">
        <v>744</v>
      </c>
      <c r="Z49" s="81" t="s">
        <v>464</v>
      </c>
      <c r="AB49" s="11"/>
      <c r="AC49" s="15" t="s">
        <v>130</v>
      </c>
      <c r="AD49" s="42">
        <v>5</v>
      </c>
      <c r="AE49" s="42">
        <v>5</v>
      </c>
      <c r="AF49" s="42">
        <v>3</v>
      </c>
      <c r="AG49" s="42" t="s">
        <v>107</v>
      </c>
      <c r="AH49" s="42">
        <v>2</v>
      </c>
      <c r="AI49" s="42">
        <v>3</v>
      </c>
      <c r="AJ49" s="42">
        <v>3</v>
      </c>
      <c r="AK49" s="42">
        <v>3</v>
      </c>
      <c r="AL49" s="42">
        <v>3</v>
      </c>
      <c r="AM49" s="42">
        <v>3</v>
      </c>
      <c r="AN49" s="42">
        <v>-3</v>
      </c>
      <c r="AO49" s="42">
        <v>0</v>
      </c>
      <c r="AP49" s="42">
        <v>2</v>
      </c>
      <c r="AQ49" s="42">
        <v>-2</v>
      </c>
      <c r="AR49" s="42">
        <v>-2</v>
      </c>
      <c r="AS49" s="42">
        <v>-2</v>
      </c>
      <c r="AT49" s="42">
        <v>-5</v>
      </c>
      <c r="AU49" s="42" t="s">
        <v>107</v>
      </c>
      <c r="AV49" s="42">
        <v>-1</v>
      </c>
      <c r="AW49" s="42">
        <v>-1</v>
      </c>
      <c r="AX49" s="42">
        <v>-5</v>
      </c>
      <c r="AY49" s="42">
        <v>0</v>
      </c>
      <c r="AZ49" s="71" t="s">
        <v>204</v>
      </c>
    </row>
    <row r="50" spans="1:52" s="61" customFormat="1" ht="105.75" thickBot="1" x14ac:dyDescent="0.3">
      <c r="A50" s="24">
        <v>41</v>
      </c>
      <c r="B50" s="60" t="s">
        <v>153</v>
      </c>
      <c r="C50" s="24"/>
      <c r="D50" s="88" t="s">
        <v>90</v>
      </c>
      <c r="E50" s="94" t="s">
        <v>790</v>
      </c>
      <c r="F50" s="93" t="s">
        <v>98</v>
      </c>
      <c r="G50" s="95" t="s">
        <v>367</v>
      </c>
      <c r="H50" s="91"/>
      <c r="I50" s="89" t="s">
        <v>678</v>
      </c>
      <c r="J50" s="89" t="s">
        <v>637</v>
      </c>
      <c r="K50" s="89" t="s">
        <v>597</v>
      </c>
      <c r="L50" s="89" t="s">
        <v>551</v>
      </c>
      <c r="M50" s="90"/>
      <c r="N50" s="89" t="s">
        <v>914</v>
      </c>
      <c r="O50" s="89" t="s">
        <v>959</v>
      </c>
      <c r="P50" s="89" t="s">
        <v>508</v>
      </c>
      <c r="Q50" s="89" t="s">
        <v>999</v>
      </c>
      <c r="R50" s="89" t="s">
        <v>1041</v>
      </c>
      <c r="S50" s="90" t="s">
        <v>1086</v>
      </c>
      <c r="T50" s="95" t="s">
        <v>1127</v>
      </c>
      <c r="U50" s="98" t="s">
        <v>1129</v>
      </c>
      <c r="V50" s="91"/>
      <c r="W50" s="90" t="s">
        <v>421</v>
      </c>
      <c r="X50" s="94" t="s">
        <v>421</v>
      </c>
      <c r="Y50" s="89" t="s">
        <v>746</v>
      </c>
      <c r="Z50" s="89" t="s">
        <v>465</v>
      </c>
      <c r="AB50" s="11"/>
      <c r="AC50" s="18" t="s">
        <v>142</v>
      </c>
      <c r="AD50" s="42">
        <v>-3</v>
      </c>
      <c r="AE50" s="42">
        <v>-3</v>
      </c>
      <c r="AF50" s="42" t="s">
        <v>107</v>
      </c>
      <c r="AG50" s="42" t="s">
        <v>107</v>
      </c>
      <c r="AH50" s="42" t="s">
        <v>107</v>
      </c>
      <c r="AI50" s="42">
        <v>2</v>
      </c>
      <c r="AJ50" s="42">
        <v>2</v>
      </c>
      <c r="AK50" s="42">
        <v>2</v>
      </c>
      <c r="AL50" s="42" t="s">
        <v>107</v>
      </c>
      <c r="AM50" s="42">
        <v>4</v>
      </c>
      <c r="AN50" s="42">
        <v>3</v>
      </c>
      <c r="AO50" s="42">
        <v>0</v>
      </c>
      <c r="AP50" s="42">
        <v>1</v>
      </c>
      <c r="AQ50" s="42">
        <v>3</v>
      </c>
      <c r="AR50" s="42">
        <v>4</v>
      </c>
      <c r="AS50" s="42">
        <v>4</v>
      </c>
      <c r="AT50" s="42">
        <v>3</v>
      </c>
      <c r="AU50" s="42" t="s">
        <v>107</v>
      </c>
      <c r="AV50" s="42">
        <v>4</v>
      </c>
      <c r="AW50" s="42">
        <v>4</v>
      </c>
      <c r="AX50" s="42">
        <v>4</v>
      </c>
      <c r="AY50" s="42">
        <v>0</v>
      </c>
      <c r="AZ50" s="71" t="s">
        <v>206</v>
      </c>
    </row>
    <row r="51" spans="1:52" s="61" customFormat="1" ht="135.75" thickBot="1" x14ac:dyDescent="0.3">
      <c r="A51" s="24">
        <v>42</v>
      </c>
      <c r="B51" s="60" t="s">
        <v>153</v>
      </c>
      <c r="C51" s="24"/>
      <c r="D51" s="101" t="s">
        <v>93</v>
      </c>
      <c r="E51" s="102" t="s">
        <v>791</v>
      </c>
      <c r="F51" s="84" t="s">
        <v>833</v>
      </c>
      <c r="G51" s="82" t="s">
        <v>368</v>
      </c>
      <c r="H51" s="83"/>
      <c r="I51" s="81" t="s">
        <v>679</v>
      </c>
      <c r="J51" s="81" t="s">
        <v>638</v>
      </c>
      <c r="K51" s="103" t="s">
        <v>598</v>
      </c>
      <c r="L51" s="81" t="s">
        <v>552</v>
      </c>
      <c r="M51" s="104" t="s">
        <v>873</v>
      </c>
      <c r="N51" s="81" t="s">
        <v>915</v>
      </c>
      <c r="O51" s="103" t="s">
        <v>960</v>
      </c>
      <c r="P51" s="81" t="s">
        <v>509</v>
      </c>
      <c r="Q51" s="81" t="s">
        <v>1000</v>
      </c>
      <c r="R51" s="103" t="s">
        <v>1042</v>
      </c>
      <c r="S51" s="105" t="s">
        <v>1087</v>
      </c>
      <c r="T51" s="106" t="s">
        <v>1128</v>
      </c>
      <c r="U51" s="107" t="s">
        <v>1130</v>
      </c>
      <c r="V51" s="81" t="s">
        <v>1205</v>
      </c>
      <c r="W51" s="82" t="s">
        <v>422</v>
      </c>
      <c r="X51" s="82" t="s">
        <v>422</v>
      </c>
      <c r="Y51" s="81" t="s">
        <v>747</v>
      </c>
      <c r="Z51" s="81" t="s">
        <v>466</v>
      </c>
      <c r="AB51" s="11"/>
      <c r="AC51" s="18" t="s">
        <v>145</v>
      </c>
      <c r="AD51" s="42">
        <v>5</v>
      </c>
      <c r="AE51" s="42">
        <v>5</v>
      </c>
      <c r="AF51" s="42">
        <v>5</v>
      </c>
      <c r="AG51" s="42" t="s">
        <v>107</v>
      </c>
      <c r="AH51" s="42">
        <v>3</v>
      </c>
      <c r="AI51" s="42">
        <v>3</v>
      </c>
      <c r="AJ51" s="42">
        <v>3</v>
      </c>
      <c r="AK51" s="42">
        <v>3</v>
      </c>
      <c r="AL51" s="42">
        <v>4</v>
      </c>
      <c r="AM51" s="42">
        <v>4</v>
      </c>
      <c r="AN51" s="42">
        <v>-1</v>
      </c>
      <c r="AO51" s="42">
        <v>2</v>
      </c>
      <c r="AP51" s="42">
        <v>3</v>
      </c>
      <c r="AQ51" s="42">
        <v>0</v>
      </c>
      <c r="AR51" s="42">
        <v>0</v>
      </c>
      <c r="AS51" s="42">
        <v>1</v>
      </c>
      <c r="AT51" s="42">
        <v>0</v>
      </c>
      <c r="AU51" s="42">
        <v>2</v>
      </c>
      <c r="AV51" s="42">
        <v>3</v>
      </c>
      <c r="AW51" s="42">
        <v>3</v>
      </c>
      <c r="AX51" s="42">
        <v>2</v>
      </c>
      <c r="AY51" s="42">
        <v>2</v>
      </c>
      <c r="AZ51" s="61" t="s">
        <v>207</v>
      </c>
    </row>
  </sheetData>
  <sheetProtection algorithmName="SHA-512" hashValue="RVrU2qy7HYraYxVDbhmPC1DMLMMabB+03Znl7gOSkLcRTR6rv2ob4M9eHD6NNBDLpToqmCDT0PlyN3hXR7siYw==" saltValue="DueN0nQEVtD8UPm3xZEWKA==" spinCount="100000" sheet="1" objects="1" scenarios="1"/>
  <sortState xmlns:xlrd2="http://schemas.microsoft.com/office/spreadsheetml/2017/richdata2" ref="A8:AZ51">
    <sortCondition ref="A8:A51"/>
  </sortState>
  <conditionalFormatting sqref="AD8:AL12 AN8:AY12">
    <cfRule type="colorScale" priority="86">
      <colorScale>
        <cfvo type="min"/>
        <cfvo type="max"/>
        <color rgb="FF00B0F0"/>
        <color rgb="FFFF6699"/>
      </colorScale>
    </cfRule>
  </conditionalFormatting>
  <conditionalFormatting sqref="AD13:AY13">
    <cfRule type="colorScale" priority="85">
      <colorScale>
        <cfvo type="min"/>
        <cfvo type="max"/>
        <color rgb="FF00B0F0"/>
        <color rgb="FF92D050"/>
      </colorScale>
    </cfRule>
  </conditionalFormatting>
  <conditionalFormatting sqref="AD14:AY14">
    <cfRule type="colorScale" priority="84">
      <colorScale>
        <cfvo type="min"/>
        <cfvo type="max"/>
        <color rgb="FF00B0F0"/>
        <color rgb="FFFF6699"/>
      </colorScale>
    </cfRule>
  </conditionalFormatting>
  <conditionalFormatting sqref="AD15:AY15">
    <cfRule type="colorScale" priority="83">
      <colorScale>
        <cfvo type="min"/>
        <cfvo type="max"/>
        <color rgb="FF00B0F0"/>
        <color rgb="FFFF6699"/>
      </colorScale>
    </cfRule>
  </conditionalFormatting>
  <conditionalFormatting sqref="AD16:AY16 AV17">
    <cfRule type="colorScale" priority="82">
      <colorScale>
        <cfvo type="min"/>
        <cfvo type="max"/>
        <color rgb="FF00B0F0"/>
        <color rgb="FFFF6699"/>
      </colorScale>
    </cfRule>
  </conditionalFormatting>
  <conditionalFormatting sqref="AD18:AY18">
    <cfRule type="colorScale" priority="80">
      <colorScale>
        <cfvo type="min"/>
        <cfvo type="max"/>
        <color rgb="FF00B0F0"/>
        <color rgb="FFFF6699"/>
      </colorScale>
    </cfRule>
  </conditionalFormatting>
  <conditionalFormatting sqref="AD19:AY19">
    <cfRule type="colorScale" priority="79">
      <colorScale>
        <cfvo type="min"/>
        <cfvo type="max"/>
        <color rgb="FF00B0F0"/>
        <color rgb="FFFF6699"/>
      </colorScale>
    </cfRule>
  </conditionalFormatting>
  <conditionalFormatting sqref="AD20:AY20">
    <cfRule type="colorScale" priority="78">
      <colorScale>
        <cfvo type="min"/>
        <cfvo type="max"/>
        <color rgb="FF00B0F0"/>
        <color rgb="FFFF6699"/>
      </colorScale>
    </cfRule>
  </conditionalFormatting>
  <conditionalFormatting sqref="AD21:AY21">
    <cfRule type="colorScale" priority="77">
      <colorScale>
        <cfvo type="min"/>
        <cfvo type="max"/>
        <color rgb="FF00B0F0"/>
        <color rgb="FFFF6699"/>
      </colorScale>
    </cfRule>
  </conditionalFormatting>
  <conditionalFormatting sqref="AD22:AY22">
    <cfRule type="colorScale" priority="76">
      <colorScale>
        <cfvo type="min"/>
        <cfvo type="max"/>
        <color rgb="FF00B0F0"/>
        <color rgb="FFFF6699"/>
      </colorScale>
    </cfRule>
  </conditionalFormatting>
  <conditionalFormatting sqref="AD23:AY23">
    <cfRule type="colorScale" priority="75">
      <colorScale>
        <cfvo type="min"/>
        <cfvo type="max"/>
        <color rgb="FF00B0F0"/>
        <color rgb="FFFF6699"/>
      </colorScale>
    </cfRule>
  </conditionalFormatting>
  <conditionalFormatting sqref="AD24:AY24">
    <cfRule type="colorScale" priority="74">
      <colorScale>
        <cfvo type="min"/>
        <cfvo type="max"/>
        <color rgb="FF00B0F0"/>
        <color rgb="FFFF6699"/>
      </colorScale>
    </cfRule>
  </conditionalFormatting>
  <conditionalFormatting sqref="AD25:AY25">
    <cfRule type="colorScale" priority="73">
      <colorScale>
        <cfvo type="min"/>
        <cfvo type="max"/>
        <color rgb="FF00B0F0"/>
        <color rgb="FFFF6699"/>
      </colorScale>
    </cfRule>
  </conditionalFormatting>
  <conditionalFormatting sqref="AD26:AY26">
    <cfRule type="colorScale" priority="72">
      <colorScale>
        <cfvo type="min"/>
        <cfvo type="max"/>
        <color rgb="FF00B0F0"/>
        <color rgb="FFFF6699"/>
      </colorScale>
    </cfRule>
  </conditionalFormatting>
  <conditionalFormatting sqref="AD27:AY27">
    <cfRule type="colorScale" priority="71">
      <colorScale>
        <cfvo type="min"/>
        <cfvo type="max"/>
        <color rgb="FF00B0F0"/>
        <color rgb="FFFF6699"/>
      </colorScale>
    </cfRule>
  </conditionalFormatting>
  <conditionalFormatting sqref="AD28:AY28">
    <cfRule type="colorScale" priority="70">
      <colorScale>
        <cfvo type="min"/>
        <cfvo type="max"/>
        <color rgb="FF00B0F0"/>
        <color rgb="FFFF6699"/>
      </colorScale>
    </cfRule>
  </conditionalFormatting>
  <conditionalFormatting sqref="AD29:AY29">
    <cfRule type="colorScale" priority="69">
      <colorScale>
        <cfvo type="min"/>
        <cfvo type="max"/>
        <color rgb="FF00B0F0"/>
        <color rgb="FFFF6699"/>
      </colorScale>
    </cfRule>
  </conditionalFormatting>
  <conditionalFormatting sqref="AD30:AY30">
    <cfRule type="colorScale" priority="68">
      <colorScale>
        <cfvo type="min"/>
        <cfvo type="max"/>
        <color rgb="FF00B0F0"/>
        <color rgb="FFFF6699"/>
      </colorScale>
    </cfRule>
  </conditionalFormatting>
  <conditionalFormatting sqref="AD31:AY31">
    <cfRule type="colorScale" priority="67">
      <colorScale>
        <cfvo type="min"/>
        <cfvo type="max"/>
        <color rgb="FF00B0F0"/>
        <color rgb="FFFF6699"/>
      </colorScale>
    </cfRule>
  </conditionalFormatting>
  <conditionalFormatting sqref="AD32:AY32">
    <cfRule type="colorScale" priority="66">
      <colorScale>
        <cfvo type="min"/>
        <cfvo type="max"/>
        <color rgb="FF00B0F0"/>
        <color rgb="FFFF6699"/>
      </colorScale>
    </cfRule>
  </conditionalFormatting>
  <conditionalFormatting sqref="AD33:AY33">
    <cfRule type="colorScale" priority="65">
      <colorScale>
        <cfvo type="min"/>
        <cfvo type="max"/>
        <color rgb="FF00B0F0"/>
        <color rgb="FFFF6699"/>
      </colorScale>
    </cfRule>
  </conditionalFormatting>
  <conditionalFormatting sqref="AD34:AY34">
    <cfRule type="colorScale" priority="64">
      <colorScale>
        <cfvo type="min"/>
        <cfvo type="max"/>
        <color theme="8" tint="0.79998168889431442"/>
        <color theme="8" tint="-0.249977111117893"/>
      </colorScale>
    </cfRule>
  </conditionalFormatting>
  <conditionalFormatting sqref="AD35:AY35">
    <cfRule type="colorScale" priority="63">
      <colorScale>
        <cfvo type="min"/>
        <cfvo type="max"/>
        <color rgb="FF00B0F0"/>
        <color rgb="FFFF6699"/>
      </colorScale>
    </cfRule>
  </conditionalFormatting>
  <conditionalFormatting sqref="AD40:AY40">
    <cfRule type="colorScale" priority="58">
      <colorScale>
        <cfvo type="min"/>
        <cfvo type="max"/>
        <color rgb="FF00B0F0"/>
        <color rgb="FFFF6699"/>
      </colorScale>
    </cfRule>
  </conditionalFormatting>
  <conditionalFormatting sqref="AD41:AY41">
    <cfRule type="colorScale" priority="57">
      <colorScale>
        <cfvo type="min"/>
        <cfvo type="max"/>
        <color rgb="FF00B0F0"/>
        <color rgb="FFFF6699"/>
      </colorScale>
    </cfRule>
  </conditionalFormatting>
  <conditionalFormatting sqref="AD42:AY42">
    <cfRule type="colorScale" priority="56">
      <colorScale>
        <cfvo type="min"/>
        <cfvo type="max"/>
        <color rgb="FF00B0F0"/>
        <color rgb="FFFF6699"/>
      </colorScale>
    </cfRule>
  </conditionalFormatting>
  <conditionalFormatting sqref="AD43:AY43">
    <cfRule type="colorScale" priority="44">
      <colorScale>
        <cfvo type="min"/>
        <cfvo type="max"/>
        <color theme="8" tint="0.79998168889431442"/>
        <color theme="8" tint="-0.249977111117893"/>
      </colorScale>
    </cfRule>
  </conditionalFormatting>
  <conditionalFormatting sqref="AD44:AY44">
    <cfRule type="colorScale" priority="53">
      <colorScale>
        <cfvo type="min"/>
        <cfvo type="max"/>
        <color theme="8" tint="0.79998168889431442"/>
        <color theme="8" tint="-0.249977111117893"/>
      </colorScale>
    </cfRule>
  </conditionalFormatting>
  <conditionalFormatting sqref="AD45:AY45">
    <cfRule type="colorScale" priority="52">
      <colorScale>
        <cfvo type="min"/>
        <cfvo type="max"/>
        <color theme="8" tint="0.79998168889431442"/>
        <color theme="8" tint="-0.249977111117893"/>
      </colorScale>
    </cfRule>
  </conditionalFormatting>
  <conditionalFormatting sqref="AD46:AY46">
    <cfRule type="colorScale" priority="51">
      <colorScale>
        <cfvo type="min"/>
        <cfvo type="max"/>
        <color theme="8" tint="0.79998168889431442"/>
        <color theme="8" tint="-0.249977111117893"/>
      </colorScale>
    </cfRule>
  </conditionalFormatting>
  <conditionalFormatting sqref="AD47:AY47">
    <cfRule type="colorScale" priority="50">
      <colorScale>
        <cfvo type="min"/>
        <cfvo type="max"/>
        <color theme="8" tint="0.79998168889431442"/>
        <color theme="8" tint="-0.249977111117893"/>
      </colorScale>
    </cfRule>
  </conditionalFormatting>
  <conditionalFormatting sqref="AD48:AY48">
    <cfRule type="colorScale" priority="49">
      <colorScale>
        <cfvo type="min"/>
        <cfvo type="max"/>
        <color theme="8" tint="0.79998168889431442"/>
        <color theme="8" tint="-0.249977111117893"/>
      </colorScale>
    </cfRule>
  </conditionalFormatting>
  <conditionalFormatting sqref="AD49:AY49">
    <cfRule type="colorScale" priority="47">
      <colorScale>
        <cfvo type="min"/>
        <cfvo type="max"/>
        <color rgb="FF00B0F0"/>
        <color rgb="FFFF6699"/>
      </colorScale>
    </cfRule>
  </conditionalFormatting>
  <conditionalFormatting sqref="AD50:AY50">
    <cfRule type="colorScale" priority="46">
      <colorScale>
        <cfvo type="min"/>
        <cfvo type="max"/>
        <color rgb="FF00B0F0"/>
        <color rgb="FF92D050"/>
      </colorScale>
    </cfRule>
  </conditionalFormatting>
  <conditionalFormatting sqref="AD51:AY51">
    <cfRule type="colorScale" priority="45">
      <colorScale>
        <cfvo type="min"/>
        <cfvo type="max"/>
        <color rgb="FF00B0F0"/>
        <color rgb="FF92D050"/>
      </colorScale>
    </cfRule>
  </conditionalFormatting>
  <conditionalFormatting sqref="AM8">
    <cfRule type="colorScale" priority="2">
      <colorScale>
        <cfvo type="min"/>
        <cfvo type="max"/>
        <color rgb="FF00B0F0"/>
        <color rgb="FFFF6699"/>
      </colorScale>
    </cfRule>
  </conditionalFormatting>
  <conditionalFormatting sqref="AM10">
    <cfRule type="colorScale" priority="1">
      <colorScale>
        <cfvo type="min"/>
        <cfvo type="max"/>
        <color rgb="FF00B0F0"/>
        <color rgb="FFFF6699"/>
      </colorScale>
    </cfRule>
  </conditionalFormatting>
  <conditionalFormatting sqref="AM11:AM12 AM9">
    <cfRule type="colorScale" priority="3">
      <colorScale>
        <cfvo type="min"/>
        <cfvo type="max"/>
        <color rgb="FF00B0F0"/>
        <color rgb="FFFF6699"/>
      </colorScale>
    </cfRule>
  </conditionalFormatting>
  <conditionalFormatting sqref="AV37:AV39 AD36:AY36">
    <cfRule type="colorScale" priority="62">
      <colorScale>
        <cfvo type="min"/>
        <cfvo type="max"/>
        <color rgb="FF00B0F0"/>
        <color rgb="FFFF6699"/>
      </colorScale>
    </cfRule>
  </conditionalFormatting>
  <conditionalFormatting sqref="AW17:AY17 AD17:AU17">
    <cfRule type="colorScale" priority="81">
      <colorScale>
        <cfvo type="min"/>
        <cfvo type="max"/>
        <color rgb="FF00B0F0"/>
        <color rgb="FFFF6699"/>
      </colorScale>
    </cfRule>
  </conditionalFormatting>
  <conditionalFormatting sqref="AW37:AY37 AD37:AU37">
    <cfRule type="colorScale" priority="61">
      <colorScale>
        <cfvo type="min"/>
        <cfvo type="max"/>
        <color theme="8" tint="0.79998168889431442"/>
        <color theme="8" tint="-0.249977111117893"/>
      </colorScale>
    </cfRule>
  </conditionalFormatting>
  <conditionalFormatting sqref="AW38:AY38 AD38:AU38">
    <cfRule type="colorScale" priority="60">
      <colorScale>
        <cfvo type="min"/>
        <cfvo type="max"/>
        <color theme="8" tint="0.79998168889431442"/>
        <color theme="8" tint="-0.249977111117893"/>
      </colorScale>
    </cfRule>
  </conditionalFormatting>
  <conditionalFormatting sqref="AW39:AY39 AD39:AU39">
    <cfRule type="colorScale" priority="59">
      <colorScale>
        <cfvo type="min"/>
        <cfvo type="max"/>
        <color rgb="FF00B0F0"/>
        <color rgb="FFFF6699"/>
      </colorScale>
    </cfRule>
  </conditionalFormatting>
  <hyperlinks>
    <hyperlink ref="W29" r:id="rId1" display="https://www.ifrap.org/fonction-publique-et-administration/le-pen-macron-ce-quils-proposent-pour-la-fonction-publique" xr:uid="{DDE25520-D144-4528-BDA5-5BAA4A0B89AC}"/>
    <hyperlink ref="G39" r:id="rId2" display="https://melenchon2022.fr/programme/reponses-aux-associations/anticor/" xr:uid="{0054E2F1-1C7E-4B26-A45E-C0FA22A1BF16}"/>
    <hyperlink ref="T42" r:id="rId3" display="https://www.lindependant.fr/2024/09/12/une-politique-de-droite-plus-de-securite-moins-dimmigration-laurent-wauquiez-a-fait-part-de-ses-requetes-au-premier-ministre-en-promettant-un-soutien-12193652.php" xr:uid="{F25E5156-1CF3-481F-807F-D2D03DCFE69F}"/>
    <hyperlink ref="T41" r:id="rId4" display="https://www.lesechos.fr/politique-societe/politique/wauquiez-et-les-deputes-lr-devoilent-un-plan-deconomies-a-50-milliards-2122910" xr:uid="{979A7F2D-3572-4DA1-92BE-7896867B6B2C}"/>
    <hyperlink ref="T29" r:id="rId5" display="https://lcp.fr/actualites/face-a-la-situation-catastrophique-de-nos-finances-publiques-laurent-wauquiez-presente" xr:uid="{590E643D-6FF3-43F9-A507-18237808E3ED}"/>
    <hyperlink ref="T47" r:id="rId6" display="https://www.lejdd.fr/politique/envoi-de-troupes-en-ukraine-wauquiez-accuse-macron-davoir-fait-preuve-dune-insoutenable-legerete-142703" xr:uid="{E1B64948-F278-4FDE-BDF9-40BEDCE21CB3}"/>
    <hyperlink ref="T46" r:id="rId7" display="https://www.lejdd.fr/politique/envoi-de-troupes-en-ukraine-wauquiez-accuse-macron-davoir-fait-preuve-dune-insoutenable-legerete-142703" xr:uid="{D9CBEF90-290E-44B7-AC65-43C7E78301FE}"/>
    <hyperlink ref="T9" r:id="rId8" display="https://republicains.fr/actualites/2025/01/13/laurent-wauquiez-je-ne-voterai-pas-un-budget-avec-de-nouvelles-hausses-dimpot/" xr:uid="{679259A1-A45F-4E63-8171-9501ED0E61CE}"/>
    <hyperlink ref="S8" r:id="rId9" display="https://ladepeche.nc/2026/02/03/sans-securite-il-ny-a-pas-de-qualite-de-vie-lalerte-de-david-lisnard-sur-letat-des-communes" xr:uid="{5CB0D191-07E6-43AA-ADB8-B7458B465531}"/>
    <hyperlink ref="S42" r:id="rId10" display="https://ladepeche.nc/2026/02/03/sans-securite-il-ny-a-pas-de-qualite-de-vie-lalerte-de-david-lisnard-sur-letat-des-communes" xr:uid="{91233C4F-2C2E-45E7-A4C6-6B7F6A522FC8}"/>
    <hyperlink ref="S41" r:id="rId11" display="https://www.lefigaro.fr/politique/david-lisnard-des-mesures-pour-en-finir-avec-le-desordre-securitaire-migratoire-educatif-20231205" xr:uid="{7522C620-BB20-4079-A04F-5F455D63A8FB}"/>
    <hyperlink ref="S24" r:id="rId12" display="https://www.lefigaro.fr/politique/david-lisnard-des-mesures-pour-en-finir-avec-le-desordre-securitaire-migratoire-educatif-20231205" xr:uid="{A0A08411-C69B-4480-9EB3-B566F561C1AE}"/>
    <hyperlink ref="S29" r:id="rId13" display="https://ladepeche.nc/2026/02/03/sans-securite-il-ny-a-pas-de-qualite-de-vie-lalerte-de-david-lisnard-sur-letat-des-communes" xr:uid="{E57262BA-1F5C-426B-8086-124EC544611A}"/>
    <hyperlink ref="S46" r:id="rId14" display="https://fr.linkedin.com/pulse/david-lisnard-nous-ne-pouvons-pas-faiblir-dans-notre-orage" xr:uid="{68AE2C5B-A995-42AE-9CEF-616AB97D5D47}"/>
    <hyperlink ref="S39" r:id="rId15" display="https://www.lefigaro.fr/politique/presidentielle-2027-determine-a-porter-une-grande-primaire-ouverte-david-lisnard-acte-la-rupture-avec-lr-20260325" xr:uid="{D0FBAB44-7A32-4C81-8467-F1949037C211}"/>
    <hyperlink ref="S9" r:id="rId16" display="https://cannes-actus.com/politique/il-faut-diviser-par-huit-limmigration-legale-suggere-le-maire-cannes-david-lisnard/" xr:uid="{C1A4753C-54A3-4184-AE10-D9FF78DD1265}"/>
    <hyperlink ref="S51" r:id="rId17" display="https://lediplomate.media/david-lisnard-souverainete-europeenne/" xr:uid="{0E5B29BE-EC11-4BAC-BED9-093EB016EDD8}"/>
    <hyperlink ref="G40" r:id="rId18" display="https://www.lesechos.fr/elections/candidats/presidentielle-2022-le-programme-de-jean-luc-melenchon-decrypte-1398833" xr:uid="{61155580-CA3A-49B2-B59D-3B7728373923}"/>
    <hyperlink ref="G50" r:id="rId19" display="https://melenchon.fr/2021/12/10/pour-une-france-independante-souveraine-et-non-alignee-conference-sur-la-geopolitique/" xr:uid="{BDFD5F80-A080-4AFD-A34C-77D5CFA79280}"/>
    <hyperlink ref="X50" r:id="rId20" display="https://www.europe1.fr/politique/xavier-bertrand-refuse-detre-candidat-a-une-primaire-de-la-droite-4056658" xr:uid="{B9DBECFD-7BDD-4737-B4CB-A23014C084CF}"/>
    <hyperlink ref="U39" r:id="rId21" display="https://revuecivique.eu/articles-et-entretiens/les-remedes-de-bruno-retailleau-face-a-la-crise-de-confiance-entretien-avec-le-cevipof-la-revue-civique-videos/" xr:uid="{E2EC9BBB-B92E-4606-95CD-F49208DFD8A3}"/>
    <hyperlink ref="E50" r:id="rId22" display="https://les-yeux-du-monde.fr/actualites-analysees/europe/29212-la-politique-etrangere-de-nathalie-arthaud-philippe-poutou-et-jacques-cheminade" xr:uid="{C6992907-899F-430B-9A83-DD18E13151E7}"/>
    <hyperlink ref="E40" r:id="rId23" display="https://larevuedesmedias.ina.fr/le-programme-detaille-de-n-arthaud-pour-les-medias-et-le-numerique" xr:uid="{36C5A32D-7159-4F2F-8B1A-776C479EF6BD}"/>
    <hyperlink ref="K49" r:id="rId24" display="https://actu.fr/societe/niort-delphine-batho-quitte-la-nupes-avec-son-mouvement_60203435.html" xr:uid="{8BB16B44-ED46-442C-A615-29DFF82FFF72}"/>
    <hyperlink ref="L41" r:id="rId25" display="https://www.europe1.fr/politique/insecurite-en-france-la-ou-la-justice-sociale-nest-pas-au-rendez-vous-cest-la-loi-de-la-jungle-assure-jerome-guedj-770856" xr:uid="{B98ECF14-600E-4A66-B519-5C0FDDE44EE2}"/>
    <hyperlink ref="L24" r:id="rId26" display="https://www.calameo.com/books/007981029a5ca440facaf" xr:uid="{7ECC9EF1-80EC-4D2F-93B7-C5A3F598B415}"/>
    <hyperlink ref="L46" r:id="rId27" display="https://www.assemblee-nationale.fr/dyn/17/questions/QANR5L17QE13729.pdf" xr:uid="{E5D07F7E-26C8-4CAE-98E2-B4DE028085BB}"/>
    <hyperlink ref="L40" r:id="rId28" display="https://www.jerome-guedj.fr/tag/audiovisuel/" xr:uid="{6479CEFB-E3B4-4472-9372-EA9ECC5272CC}"/>
    <hyperlink ref="R49" r:id="rId29" display="https://israelvalley.com/2025/03/27/a-tel-aviv-ce-qui-se-passe-en-israel-nous-concerne-tous-sans-aucune-exception-affirme-xavier-bertrand/" xr:uid="{F833BD84-1E4D-473A-8E54-A3E7338D3945}"/>
    <hyperlink ref="R39" r:id="rId30" display="https://revuecivique.eu/articles-et-entretiens/citoyens-vie-publique/xavier-bertrand-et-le-chantier-du-lien-civique-a-renouer/" xr:uid="{ABDB2A8C-132A-4AB8-934E-5EA734BEE9FF}"/>
    <hyperlink ref="T24" r:id="rId31" display="https://tribunedelyon.fr/tag/laurent-wauquiez/" xr:uid="{76B6045C-1336-4454-BEEE-AC62F23D38D5}"/>
    <hyperlink ref="T50" r:id="rId32" display="https://www.lejdd.fr/Politique/les-affaires-chinoises-de-laurent-wauquiez-3583790" xr:uid="{C919D5F1-3F20-4EE2-B664-2B49A6E2C98C}"/>
    <hyperlink ref="K40" r:id="rId33" display="https://2007-2012.nosdeputes.fr/delphine-batho/dossier/1993" xr:uid="{3C423343-02D7-4DC4-BE88-A16B3DBE7A1B}"/>
    <hyperlink ref="J46" r:id="rId34" display="https://fr.wikipedia.org/wiki/Marine_Tondelier" xr:uid="{C2FE4EB8-78C0-4A11-9296-26851A0B6589}"/>
    <hyperlink ref="O43" r:id="rId35" display="https://www.lefigaro.fr/politique/un-mineur-de-2025-n-est-pas-un-mineur-de-1945-le-texte-d-attal-sur-la-justice-des-mineurs-arrive-dans-l-hemicycle-20250212" xr:uid="{F3866B65-86F8-4769-9508-7930DC9CCA79}"/>
    <hyperlink ref="T19" r:id="rId36" display="https://france3-regions.franceinfo.fr/auvergne-rhone-alpes/puy-de-dome/clermont-ferrand/transports-culture-polemiques-ce-qu-il-faut-retenir-de-la-presidence-de-laurent-wauquiez-en-auvergne-rhone-alpes-3027416.html" xr:uid="{35AA9C25-CADD-4A85-B0BA-8BA00C023F54}"/>
    <hyperlink ref="L19" r:id="rId37" display="https://www.jerome-guedj.fr/face-au-narcotrafic-une-republique-exigeante-et-fidele-a-ses-principes/" xr:uid="{3241460B-0E11-422E-AD57-74ADDBA19665}"/>
    <hyperlink ref="L43" r:id="rId38" display="https://www.jerome-guedj.fr/jerome-guedj-interpelle-le-ministre-de-la-justice-sur-la-surpopulation-carcerale/" xr:uid="{7406398D-014F-4A00-8AD2-21AF3ABE6795}"/>
    <hyperlink ref="E43" r:id="rId39" display="https://www.nathalie-arthaud.info/journal/article/2023-08-02-prisons-surpeuplees-des-conditions-scandaleuses_725861.html" xr:uid="{DE0018BE-EAAA-4D8C-8F33-65ABFA52F18A}"/>
    <hyperlink ref="E26" r:id="rId40" display="https://about.make.org/ma-france-2022-candidats/nathalie-arthaud" xr:uid="{30BE433D-3E80-4E44-A293-195AE2237F3A}"/>
    <hyperlink ref="J45" r:id="rId41" display="https://www.publicsenat.fr/actualites/politique/augmentation-du-budget-de-la-defense-quand-on-a-des-defis-pareils-cest-la-solidarite-nationale-qui-doit-jouer-affirme-marine-tondelier" xr:uid="{39D675DD-23F3-494A-AB18-DDCDE0E0069C}"/>
    <hyperlink ref="S45" r:id="rId42" display="https://fr.linkedin.com/pulse/david-lisnard-nous-ne-pouvons-pas-faiblir-dans-notre-orage" xr:uid="{D3D0659F-7E89-4252-82BE-EDBAF889274E}"/>
    <hyperlink ref="S48" r:id="rId43" display="https://lediplomate.media/david-lisnard-souverainete-europeenne/" xr:uid="{7F0D5E8C-A911-4027-BB29-26196D6070AA}"/>
    <hyperlink ref="S38" r:id="rId44" display="https://ladepeche.nc/2026/02/03/sans-securite-il-ny-a-pas-de-qualite-de-vie-lalerte-de-david-lisnard-sur-letat-des-communes" xr:uid="{1C9DB053-5CB9-43B5-A36A-975D5FDDF144}"/>
    <hyperlink ref="S43" r:id="rId45" display="https://www.lefigaro.fr/politique/david-lisnard-des-mesures-pour-en-finir-avec-le-desordre-securitaire-migratoire-educatif-20231205" xr:uid="{12413CDA-5A52-492A-9FC3-C2EC308C8E8D}"/>
    <hyperlink ref="S26" r:id="rId46" display="https://www.lefigaro.fr/politique/david-lisnard-des-mesures-pour-en-finir-avec-le-desordre-securitaire-migratoire-educatif-20231205" xr:uid="{A59A091C-61F5-4688-8886-1B36FA9B9750}"/>
    <hyperlink ref="T45" r:id="rId47" display="https://www.lejdd.fr/politique/envoi-de-troupes-en-ukraine-wauquiez-accuse-macron-davoir-fait-preuve-dune-insoutenable-legerete-142703" xr:uid="{4822ABCE-AEE2-48E0-9BEA-E872FE10AAFA}"/>
    <hyperlink ref="T48" r:id="rId48" display="https://www.capital.fr/economie-politique/immigration-travail-industrie-comment-laurent-wauquiez-veut-incarner-une-droite-responsable-1499743" xr:uid="{3FF834AF-732F-4B24-921F-7D1D171E7BEA}"/>
    <hyperlink ref="T43" r:id="rId49" display="https://www.lefigaro.fr/flash-actu/immigration-laurent-wauquiez-propose-d-enfermer-les-etrangers-dangereux-sous-oqtf-a-saint-pierre-et-miquelon-20250408" xr:uid="{3E8DA4B1-10F1-4740-9311-749D53BCBCCC}"/>
    <hyperlink ref="T26" r:id="rId50" display="https://www.lefigaro.fr/flash-actu/immigration-laurent-wauquiez-propose-d-enfermer-les-etrangers-dangereux-sous-oqtf-a-saint-pierre-et-miquelon-20250408" xr:uid="{7C3F5DBD-48FA-4779-983F-0B69C046FE6D}"/>
    <hyperlink ref="G38" r:id="rId51" display="https://melenchon2022.fr/journal-des-departements/" xr:uid="{70A44562-B5FF-4B0E-B07C-20557A26A591}"/>
    <hyperlink ref="G43" r:id="rId52" display="https://www.ifrap.org/etat-et-collectivites/politique-carcerale-le-cout-des-propositions-des-candidats-la-presidentielle" xr:uid="{A15CE5F5-2978-49CC-9348-029F10309CB1}"/>
    <hyperlink ref="T13" r:id="rId53" display="https://www.lesechos.fr/politique-societe/politique/travail-immigration-laurent-wauquiez-veut-relancer-la-droite-sur-ses-fondamentaux-2146744" xr:uid="{3931A345-AEE8-49BB-A475-CD980A6D8E21}"/>
    <hyperlink ref="S13" r:id="rId54" display="https://ladepeche.nc/2026/02/03/sans-securite-il-ny-a-pas-de-qualite-de-vie-lalerte-de-david-lisnard-sur-letat-des-communes" xr:uid="{B8F087B0-4E8A-483A-B516-CE2A103B96A4}"/>
    <hyperlink ref="R13" r:id="rId55" display="https://www.facebook.com/xavierbertrand02/posts/le-logement-a-besoin-dune-r%C3%A9publique-des-territoires-les-politiques-de-logement-/582436643246386/" xr:uid="{18B96B04-57A0-4919-82BF-3D271F926C0E}"/>
    <hyperlink ref="L22" r:id="rId56" display="https://politique.pappers.fr/question/relocalisation-production-pharmaceutique-securite-sanitaire-QANR5L17QE8115" xr:uid="{B7DB4DE7-8054-45B4-BCBA-960744F7E555}"/>
    <hyperlink ref="S22" r:id="rId57" display="https://lediplomate.media/david-lisnard-souverainete-europeenne/" xr:uid="{5B64B24E-DD7B-4A89-946A-8F99948F450C}"/>
    <hyperlink ref="T22" r:id="rId58" display="https://www.capital.fr/economie-politique/immigration-travail-industrie-comment-laurent-wauquiez-veut-incarner-une-droite-responsable-1499743" xr:uid="{92D0A3AD-C21B-493F-BBC0-F6894466F55E}"/>
    <hyperlink ref="L21" r:id="rId59" display="https://www.jerome-guedj.fr/agriculture/" xr:uid="{FCE2E42C-77F6-4CCD-A244-02BCC9F0ACFC}"/>
    <hyperlink ref="X21" r:id="rId60" display="https://www.europe1.fr/politique/xavier-bertrand-refuse-detre-candidat-a-une-primaire-de-la-droite-4056658" xr:uid="{76E0D6AF-1E85-44E4-B7CD-821A07DAC8BA}"/>
    <hyperlink ref="W21" r:id="rId61" display="https://www.msn.com/fr-fr/actualite/elections/delphine-batho-ancienne-ministre-de-l-%C3%A9cologie-annonce-sa-candidature-%C3%A0-la-pr%C3%A9sidentielle-2027/ar-AA1R9fAb" xr:uid="{B3230FC8-F152-40CA-AC56-EEF05E5F060A}"/>
    <hyperlink ref="S21" r:id="rId62" display="https://lediplomate.media/david-lisnard-souverainete-europeenne/" xr:uid="{665BA817-0AE1-4C1D-BEA6-8BEAE83D4CCD}"/>
    <hyperlink ref="T21" r:id="rId63" display="https://www.capital.fr/economie-politique/immigration-travail-industrie-comment-laurent-wauquiez-veut-incarner-une-droite-responsable-1499743" xr:uid="{18FDE38D-ED06-4D2C-BAF6-1BC58081B256}"/>
    <hyperlink ref="T11" r:id="rId64" display="https://lcp.fr/actualites/face-a-la-situation-catastrophique-de-nos-finances-publiques-laurent-wauquiez-presente" xr:uid="{C3FC405C-E3D4-452C-9BA8-D41972C97A73}"/>
    <hyperlink ref="S11" r:id="rId65" display="https://www.generationecologie.fr/2025/11/26/je-suis-candidate-a-lelection-presidentielle-pour-reconstruire-une-ecologie-capable-de-gouverner/" xr:uid="{CDFB8C56-DD55-4D6C-9B2D-40F7B72BBEE3}"/>
    <hyperlink ref="T10" r:id="rId66" display="https://www.lesechos.fr/politique-societe/politique/travail-immigration-laurent-wauquiez-veut-relancer-la-droite-sur-ses-fondamentaux-2146744" xr:uid="{C6BED574-9E3F-4E8D-B768-762A15A040BB}"/>
    <hyperlink ref="S10" r:id="rId67" display="https://cannes-actus.com/politique/il-faut-diviser-par-huit-limmigration-legale-suggere-le-maire-cannes-david-lisnard/" xr:uid="{0F1E9F64-D90B-47C2-9125-8153D500765C}"/>
    <hyperlink ref="T16" r:id="rId68" display="https://www.capital.fr/economie-politique/immigration-travail-industrie-comment-laurent-wauquiez-veut-incarner-une-droite-responsable-1499743" xr:uid="{D0C565FF-C25C-469C-A96D-72C55192705B}"/>
    <hyperlink ref="T15" r:id="rId69" display="https://www.ledauphine.com/economie/2023/11/11/laurent-wauquiez-en-fervent-defenseur-de-l-atome-nous-avons-toujours-cru-au-nucleaire" xr:uid="{B3DEC0D7-A676-493B-85AE-26992B1E780A}"/>
    <hyperlink ref="S15" r:id="rId70" display="https://www.unenouvelleenergie.fr/international-finances-nucleaire-david-lisnard-sest-exprime-sur-de-nombreux-sujets-dactualite-sur-le-plateau-de-lci/" xr:uid="{A706D4C6-729E-476D-9C09-03671CABD5CD}"/>
    <hyperlink ref="L15" r:id="rId71" display="https://www.jerome-guedj.fr/non-a-la-fusion-irsn-asn/" xr:uid="{DE7541DC-E65A-44E8-8E7B-04F2D35430B7}"/>
    <hyperlink ref="K18" r:id="rId72" display="https://reporterre.net/Delphine-Batho-La-decroissance-est-une-societe-du-plus-pas-du-moins-22634" xr:uid="{B924EEB5-A5B9-49A0-B537-1E3816C298DE}"/>
    <hyperlink ref="X18" r:id="rId73" display="https://www.europe1.fr/politique/xavier-bertrand-refuse-detre-candidat-a-une-primaire-de-la-droite-4056658" xr:uid="{4A1AADCD-A8D9-4990-AA7D-FDD8046E4D64}"/>
    <hyperlink ref="W18" r:id="rId74" display="https://www.msn.com/fr-fr/actualite/elections/delphine-batho-ancienne-ministre-de-l-%C3%A9cologie-annonce-sa-candidature-%C3%A0-la-pr%C3%A9sidentielle-2027/ar-AA1R9fAb" xr:uid="{699DD1DE-41F1-45CE-8B42-F43DAAD4F839}"/>
    <hyperlink ref="S18" r:id="rId75" display="https://lediplomate.media/david-lisnard-souverainete-europeenne/" xr:uid="{A0811DD0-C992-4808-B772-5464125D77CC}"/>
    <hyperlink ref="T18" r:id="rId76" display="https://www.lesechos.fr/politique-societe/politique/travail-immigration-laurent-wauquiez-veut-relancer-la-droite-sur-ses-fondamentaux-2146744" xr:uid="{6357F9B0-4395-4018-B978-2747D68AA60A}"/>
    <hyperlink ref="T23" r:id="rId77" display="https://www.leprogres.fr/politique/2024/01/20/parisianisme-priorite-a-la-sante-ce-qu-il-faut-retenir-des-voeux-de-laurent-wauquiez" xr:uid="{A9F0C732-67BE-4D8E-AA6C-1D8178351423}"/>
    <hyperlink ref="T27" r:id="rId78" display="https://republicains.fr/actualites/2025/01/13/laurent-wauquiez-je-ne-voterai-pas-un-budget-avec-de-nouvelles-hausses-dimpot/" xr:uid="{DBD929F1-9266-4C69-BDF0-D01219C832D5}"/>
    <hyperlink ref="S27" r:id="rId79" display="https://www.france24.com/fr/info-en-continu/20260325-le-maire-de-cannes-david-lisnard-quitte-lr-et-d%C3%A9nonce-un-choix-truqu%C3%A9-pour-la-pr%C3%A9sidentielle" xr:uid="{C908C90D-17B5-4A28-BF9F-397F295D3407}"/>
    <hyperlink ref="R28" r:id="rId80" display="https://www.fil-social.com/?La-reflexion-de-Xavier-Bertrand" xr:uid="{2B3C45FF-4217-40B0-B91E-691119D7599C}"/>
    <hyperlink ref="S28" r:id="rId81" display="https://www.lopinion.fr/politique/retraites-gare-a-la-fracture-et-a-la-facture-generationnelle-par-david-lisnard" xr:uid="{60E39DB5-C8A6-4706-A322-2714AFDF80C5}"/>
    <hyperlink ref="H31" r:id="rId82" display="https://francoisruffin.fr/placement-familial-en-crise-quelle-reponse-de-letat/" xr:uid="{84A0CEF7-95F6-42A7-A439-566572C46B2B}"/>
    <hyperlink ref="L31" r:id="rId83" display="https://www.assemblee-nationale.fr/14/rap-info/i1918.asp" xr:uid="{64A9EF1F-25CF-47E6-92A3-B115DAE934E1}"/>
    <hyperlink ref="U31" r:id="rId84" display="https://www.publicsenat.fr/actualites/politique/reforme-des-retraites-nous-allons-y-mettre-des-marqueurs-de-droite-promet" xr:uid="{121773C1-F09F-4D9F-9AF5-36F8782003A4}"/>
    <hyperlink ref="L25" r:id="rId85" display="https://www.calameo.com/books/007981029a5ca440facaf" xr:uid="{8A2648D3-6AB0-4CA0-9658-617956221CF2}"/>
    <hyperlink ref="K25" r:id="rId86" display="https://2007-2012.nosdeputes.fr/question/QE/41463" xr:uid="{B96EC65D-4D12-44DC-A181-0756A0D14F0C}"/>
    <hyperlink ref="E25" r:id="rId87" display="https://www.nathalie-arthaud.info/journal/article/2023-08-02-prisons-surpeuplees-des-conditions-scandaleuses_725861.html" xr:uid="{BD7F699F-8A65-4941-BF2B-439A665155AA}"/>
    <hyperlink ref="V25" r:id="rId88" display="https://www.letudiant.fr/educpros/entretiens/nicolas-dupont-aignan-l-universite-doit-rester-nationale.html" xr:uid="{ACF53350-5C80-4A9B-9E88-EB7C6D25A1C6}"/>
    <hyperlink ref="U25" r:id="rId89" display="https://www.lefigaro.fr/flash-actu/antisemitisme-a-l-universite-retailleau-accuse-le-president-de-france-universites-d-etre-dans-un-deni-total-20240410" xr:uid="{F3E5BAD9-5EA6-4841-8C9F-9844ACE40959}"/>
    <hyperlink ref="G25" r:id="rId90" display="https://melenchon2022.fr/programme/" xr:uid="{1FD24F92-78DF-4E56-96F7-2A67915801E4}"/>
    <hyperlink ref="S32" r:id="rId91" display="https://www.lefigaro.fr/politique/david-lisnard-des-mesures-pour-en-finir-avec-le-desordre-securitaire-migratoire-educatif-20231205" xr:uid="{B35E1275-A8E5-4288-A64A-36089F1EEC94}"/>
    <hyperlink ref="T32" r:id="rId92" display="https://www.lindependant.fr/2024/09/12/une-politique-de-droite-plus-de-securite-moins-dimmigration-laurent-wauquiez-a-fait-part-de-ses-requetes-au-premier-ministre-en-promettant-un-soutien-12193652.php" xr:uid="{B65E6B0B-E76D-4C24-A5A9-74CEEEFA5274}"/>
    <hyperlink ref="K33" r:id="rId93" display="https://2017-2022.nosdeputes.fr/15/intervention/812143" xr:uid="{34EC8CE7-8060-460C-B855-ED9528923355}"/>
    <hyperlink ref="S33" r:id="rId94" display="https://www.generationecologie.fr/2025/11/26/je-suis-candidate-a-lelection-presidentielle-pour-reconstruire-une-ecologie-capable-de-gouverner/" xr:uid="{B2BFB293-C742-4796-817E-EF3B09B9482F}"/>
    <hyperlink ref="T33" r:id="rId95" display="https://www.lesechos.fr/politique-societe/politique/travail-immigration-laurent-wauquiez-veut-relancer-la-droite-sur-ses-fondamentaux-2146744" xr:uid="{F3FA7949-B254-4104-AC62-6286E0211231}"/>
    <hyperlink ref="S12" r:id="rId96" display="https://www.unenouvelleenergie.fr/david-lisnard-participe-au-forum-national-sur-la-sante-mentale-organise-a-cannes-au-palais-des-festivals-et-des-congres/" xr:uid="{E4901829-209B-4CD0-9EE9-B5D156209557}"/>
    <hyperlink ref="R12" r:id="rId97" display="https://sante.gouv.fr/IMG/pdf/discours_xavier_bertrand_33_070118xb-2.pdf" xr:uid="{AC9C177F-5854-4B3A-A30F-58AC0E083339}"/>
    <hyperlink ref="K12" r:id="rId98" display="https://www.francebleu.fr/emissions/l-invite-de-ici-poitou/delphine-batho-deputee-generation-ecologie-des-deux-sevres-8261609" xr:uid="{BA5B382D-AE0C-4F6D-B5A7-C663E5743847}"/>
    <hyperlink ref="T34" r:id="rId99" display="https://www.larrierecour.fr/2021/05/25/le-bilan-bien-peu-feministe-de-laurent-wauquiez/" xr:uid="{96AAD51D-DCFD-4C16-A99C-181DC5C0BB42}"/>
    <hyperlink ref="S34" r:id="rId100" display="https://www.lopinion.fr/politique/le-neo-feminisme-contre-les-femmes-la-chronqiue-de-david-lisnard" xr:uid="{4EA8EFD8-7B5C-45B0-BECC-EB164AA64FBB}"/>
    <hyperlink ref="T36" r:id="rId101" display="https://www.lindependant.fr/2024/09/12/une-politique-de-droite-plus-de-securite-moins-dimmigration-laurent-wauquiez-a-fait-part-de-ses-requetes-au-premier-ministre-en-promettant-un-soutien-12193652.php" xr:uid="{D3715F8E-6D78-4922-8BC5-287853BE73EE}"/>
    <hyperlink ref="S36" r:id="rId102" display="https://www.lefigaro.fr/politique/presidentielle-2027-determine-a-porter-une-grande-primaire-ouverte-david-lisnard-acte-la-rupture-avec-lr-20260325" xr:uid="{8F19C727-1628-46DE-A638-C2880D5FF890}"/>
    <hyperlink ref="F10" r:id="rId103" display="https://www.dailymotion.com/video/x8dbpoj" xr:uid="{5C8C8229-4DDB-4E4C-847A-24E0C8B65757}"/>
    <hyperlink ref="F13" r:id="rId104" display="https://fr.linkedin.com/posts/pour-une-soci%C3%A9t%C3%A9-des-communs_rencontre-avec-cl%C3%A9mentine-autain-il-y-a-activity-7442918343302373377-XmP7" xr:uid="{55379300-3B75-4A17-82AC-5ACF73B0A5FC}"/>
    <hyperlink ref="F16" r:id="rId105" display="https://www.leparisien.fr/politique/38-ministres-equilibre-politique-gabriel-attal-devoile-a-ses-deputes-les-contours-du-gouvernement-voulu-par-michel-barnier-19-09-2024-DVU5I22QVZD5JAXLRDCX4DZVKI.php" xr:uid="{6EE7B730-5DD5-429A-B220-F24B437EF81A}"/>
    <hyperlink ref="M13" r:id="rId106" display="https://www.parti-socialiste.fr/logement_des_mesures_doivent_tre_prises_pour_les_loyers_et_charges" xr:uid="{A41FDD19-F6B2-45B2-B093-E05F0C237094}"/>
    <hyperlink ref="F18" r:id="rId107" display="https://questions.assemblee-nationale.fr/q15/15-29957QE.htm" xr:uid="{CB132432-686A-4FAA-B22D-94C52C60DF40}"/>
    <hyperlink ref="F21" r:id="rId108" display="https://www.msn.com/fr-fr/politique/gouvernement/cl%C3%A9mentine-autain-sur-l-accord-commercial-entre-l-ue-et-les-etats-unis-les-pr%C3%A9tendus-d%C3%A9fenseurs-de-l-europe-en-sont-en-r%C3%A9alit%C3%A9-les-fossoyeurs/ar-AA1JIku2" xr:uid="{2EE5878B-78B7-43AC-B1D0-D4DCDECAC78C}"/>
    <hyperlink ref="F24" r:id="rId109" display="https://www.ledauphine.com/societe/2025/12/01/clementine-autain-aider-les-malades-alcooliques-c-est-aussi-aider-leurs-enfants" xr:uid="{81C5259F-2DF2-4AAA-8AB5-32203E7883AB}"/>
    <hyperlink ref="F27" r:id="rId110" display="https://datan.fr/deputes/seine-saint-denis-93/depute_clementine-autain" xr:uid="{B5A3D137-C7E0-4234-87B0-C2709DECC2A7}"/>
    <hyperlink ref="F11" r:id="rId111" display="https://www.ouest-france.fr/politique/primaire-de-la-gauche-clementine-autain-lance-sa-campagne-avec-un-projet-de-securite-sociale-de-lalimentation-7673e278-03a1-11f1-b297-4335c8ab3868" xr:uid="{75B1A120-51F9-468E-9551-9CEB003E3B81}"/>
    <hyperlink ref="F28" r:id="rId112" display="https://www.clementine-autain.fr/travailleurs-handicapes-degradation-a-tous-les-etages/" xr:uid="{113C576F-1B13-402E-BE7D-29D031C3DFB4}"/>
    <hyperlink ref="F29" r:id="rId113" display="https://www.publicsenat.fr/actualites/non-classe/clementine-autain-les-fonctionnaires-sont-traques-par-le-gouvernement-75713" xr:uid="{0FEAB78B-2D29-4443-A155-B084B974A5D5}"/>
    <hyperlink ref="F31" r:id="rId114" display="https://questions.assemblee-nationale.fr/q16/16-11360QE.htm" xr:uid="{E1B2FA05-6A47-4E34-AA98-4705C316C1D6}"/>
    <hyperlink ref="F32" r:id="rId115" display="https://www.laicite-republique.org/clementine-autain" xr:uid="{AAF1C6ED-D79C-4E69-9CE9-624EEF6C2773}"/>
    <hyperlink ref="F33" r:id="rId116" display="https://www.cafepedagogique.net/2025/12/15/clementine-autain-je-veux-moduler-le-financement-de-tous-les-etablissements-publics-et-prives-en-fonction-de-lips/" xr:uid="{818045BC-E750-4F85-9808-BCDDC5D18773}"/>
  </hyperlinks>
  <pageMargins left="0.75" right="0.75" top="1" bottom="1" header="0.5" footer="0.5"/>
  <pageSetup paperSize="9" orientation="portrait" r:id="rId11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e9765740-8328-41af-92eb-6d182474036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6EA42FB19FAA4BA1CC84CA4DC3CE1D" ma:contentTypeVersion="21" ma:contentTypeDescription="Crée un document." ma:contentTypeScope="" ma:versionID="caf15c0b4bd3e422a4e9e11147ceda03">
  <xsd:schema xmlns:xsd="http://www.w3.org/2001/XMLSchema" xmlns:xs="http://www.w3.org/2001/XMLSchema" xmlns:p="http://schemas.microsoft.com/office/2006/metadata/properties" xmlns:ns1="http://schemas.microsoft.com/sharepoint/v3" xmlns:ns3="e9765740-8328-41af-92eb-6d1824740361" xmlns:ns4="c2a66243-8804-425b-b7ed-f4a86de247a4" targetNamespace="http://schemas.microsoft.com/office/2006/metadata/properties" ma:root="true" ma:fieldsID="06b83343f5cc2db4040d612a72e36af8" ns1:_="" ns3:_="" ns4:_="">
    <xsd:import namespace="http://schemas.microsoft.com/sharepoint/v3"/>
    <xsd:import namespace="e9765740-8328-41af-92eb-6d1824740361"/>
    <xsd:import namespace="c2a66243-8804-425b-b7ed-f4a86de247a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riétés de la stratégie de conformité unifiée" ma:hidden="true" ma:internalName="_ip_UnifiedCompliancePolicyProperties">
      <xsd:simpleType>
        <xsd:restriction base="dms:Note"/>
      </xsd:simpleType>
    </xsd:element>
    <xsd:element name="_ip_UnifiedCompliancePolicyUIAction" ma:index="27"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765740-8328-41af-92eb-6d18247403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a66243-8804-425b-b7ed-f4a86de247a4" elementFormDefault="qualified">
    <xsd:import namespace="http://schemas.microsoft.com/office/2006/documentManagement/types"/>
    <xsd:import namespace="http://schemas.microsoft.com/office/infopath/2007/PartnerControls"/>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SharingHintHash" ma:index="15"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C53185-CD7F-4FDE-8921-ACBB56ADAB70}">
  <ds:schemaRefs>
    <ds:schemaRef ds:uri="http://schemas.microsoft.com/office/2006/metadata/properties"/>
    <ds:schemaRef ds:uri="http://www.w3.org/2000/xmlns/"/>
    <ds:schemaRef ds:uri="http://schemas.microsoft.com/sharepoint/v3"/>
    <ds:schemaRef ds:uri="http://www.w3.org/2001/XMLSchema-instance"/>
    <ds:schemaRef ds:uri="e9765740-8328-41af-92eb-6d1824740361"/>
    <ds:schemaRef ds:uri="http://schemas.microsoft.com/office/infopath/2007/PartnerControls"/>
  </ds:schemaRefs>
</ds:datastoreItem>
</file>

<file path=customXml/itemProps2.xml><?xml version="1.0" encoding="utf-8"?>
<ds:datastoreItem xmlns:ds="http://schemas.openxmlformats.org/officeDocument/2006/customXml" ds:itemID="{303B6051-D924-4869-95FA-85F43317EA4C}">
  <ds:schemaRefs>
    <ds:schemaRef ds:uri="http://schemas.microsoft.com/sharepoint/v3/contenttype/forms"/>
  </ds:schemaRefs>
</ds:datastoreItem>
</file>

<file path=customXml/itemProps3.xml><?xml version="1.0" encoding="utf-8"?>
<ds:datastoreItem xmlns:ds="http://schemas.openxmlformats.org/officeDocument/2006/customXml" ds:itemID="{F7A5D5DD-3AE2-4E36-8EFF-C10448980047}">
  <ds:schemaRefs>
    <ds:schemaRef ds:uri="http://schemas.microsoft.com/office/2006/metadata/contentType"/>
    <ds:schemaRef ds:uri="http://schemas.microsoft.com/office/2006/metadata/properties/metaAttributes"/>
    <ds:schemaRef ds:uri="http://www.w3.org/2000/xmlns/"/>
    <ds:schemaRef ds:uri="http://www.w3.org/2001/XMLSchema"/>
    <ds:schemaRef ds:uri="http://schemas.microsoft.com/sharepoint/v3"/>
    <ds:schemaRef ds:uri="e9765740-8328-41af-92eb-6d1824740361"/>
    <ds:schemaRef ds:uri="c2a66243-8804-425b-b7ed-f4a86de247a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29e91b0-e21f-48fb-a071-456717ecc28e}" enabled="0" method="" siteId="{329e91b0-e21f-48fb-a071-456717ecc28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faire le test</vt:lpstr>
      <vt:lpstr>Résultats</vt:lpstr>
      <vt:lpstr>résultats détaillés</vt:lpstr>
      <vt:lpstr>Synthese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Florian SOCQUET-JUGLARD</cp:lastModifiedBy>
  <dcterms:created xsi:type="dcterms:W3CDTF">2026-03-26T13:16:13Z</dcterms:created>
  <dcterms:modified xsi:type="dcterms:W3CDTF">2026-07-23T08:25:44Z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0x010100E66EA42FB19FAA4BA1CC84CA4DC3CE1D</vt:lpwstr>
  </property>
</Properties>
</file>